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<sst xmlns="http://schemas.openxmlformats.org/spreadsheetml/2006/main" count="51" uniqueCount="35">
  <si>
    <t>Տեղեկանք</t>
  </si>
  <si>
    <t>ՀՀ ոստիկանության 2016 թվականի արտաբյուջետային միջոցների մուտքերի և ծախսերի կատարման վերաբերյալ</t>
  </si>
  <si>
    <t>Պլանը</t>
  </si>
  <si>
    <t>Փաստը</t>
  </si>
  <si>
    <t>Եկամուտներ</t>
  </si>
  <si>
    <t>Ծախսեր</t>
  </si>
  <si>
    <t>այդ թվում՝</t>
  </si>
  <si>
    <t>ՀՕՖ</t>
  </si>
  <si>
    <t>գումարով</t>
  </si>
  <si>
    <t>%-ով</t>
  </si>
  <si>
    <t>Պետական պահպանության գլխավոր վարչություն (ՊՊԳՎ)</t>
  </si>
  <si>
    <t>Ոստիկանության զորքեր (ՈԶ)</t>
  </si>
  <si>
    <t>Երևան քաղաքի վարչություն և Քրեական հետախուզության գլխավոր վարչություն (ՀՕՖ)</t>
  </si>
  <si>
    <t>Եկամուտներ, ծախսեր</t>
  </si>
  <si>
    <t>Պարզաբանումները</t>
  </si>
  <si>
    <t>Ոչ էական շեղումը  պայմանավորված է կնքված պայմանագրերի շրջանակներում դեկտեմբեր ամսում ձևավորված դեբիտորական պարտքով:</t>
  </si>
  <si>
    <t>Ոստիկանության զորքերի եկամուտները կատարվել են 100%-ով:</t>
  </si>
  <si>
    <t>Ծախսերի թերակատարումը պայմանավորված է  գնումների մրցույթների արդյունքում ձևավորված տնտեսումներով,  ինչպես նաև առանձին ապրանքների գնման պահանջի վերացման հանգամանքով:</t>
  </si>
  <si>
    <t xml:space="preserve">Ծախսերի թերակատարումը պայմանավորված է  եկամուտների՝ նախատեսվածից ցածր հավաքագրման պատճառով առանձին ծախսեր, այդ թվում  նաև ՃՈ անձնակազմին հատկացվող լրավճարներ կրճատելու հանգամանքով: </t>
  </si>
  <si>
    <t xml:space="preserve">Ծախսերի թերակատարումը պայմանավորված է   եկամուտների անբավարարության պայմաններում որոշակի ծախսերի կատարումից ձեռնպահ մնալու հանգամանքով: </t>
  </si>
  <si>
    <t>ՀՀ  ոստիկանության ՖԲՎ</t>
  </si>
  <si>
    <t xml:space="preserve">Ծախսերի կատարողականը կազմում է 97.2 %: Տարբերությունը հիմնականում ձևավորվել է  ապրանքների, աշխատանքների, ծառայությունների գնումների մրցույթների արդյունքում  տնտեսումների, ինչպես նաև  գնումների մրցույթների առանձին դեպքերում չիրականացման պատճառով: </t>
  </si>
  <si>
    <t>Ծախսերի թերակատարումը պայմանավորված է գնումների արդյունքում ձևավորված տնտեսումների, ինչպես նաև առանձին  ապրանքների գնման պահանջի վերացման հանգամանքներով:</t>
  </si>
  <si>
    <t xml:space="preserve">Տարբերությունը հիմնականում ձևավորվել է  ապրանքների, աշխատանքների, ծառայությունների գնումների մրցույթների արդյունքում  տնտեսումների, ինչպես նաև  գնումների մրցույթների առանձին դեպքերում չիրականացման պատճառով: </t>
  </si>
  <si>
    <t xml:space="preserve">Եկամուտների  կատարողականը  կազմում  է  99.4 %: Ոչ էական տարբերությունը պայմանավորված է առանձին տնտեսավարող սուբյեկտների կողմից պահպանության պայմանագրային գումարները մինչև տարեվերջ չփոխանցելու հանգամանքով: </t>
  </si>
  <si>
    <t xml:space="preserve">Տարբերությունը պայմանավորված է  ոստիկանության Երևան քաղաքի վարչության ծառայողներին յուրաքանչյուր ամիս  տրվող լրավճարները պլանով նախատեսվածից նշված չափով պակաս հատկացվելու հանգամանքով: </t>
  </si>
  <si>
    <t>Ընդամենը արտաբյուջետային միջոցներ</t>
  </si>
  <si>
    <t xml:space="preserve">ՃՈ 2015-2016 թթ.-ի  մուտքերի  կատարման արդյունքների ուսումնասիրությունը հիմք է տալիս եզրակացնելու, որ գերագնահատվել է  2016թ.-ի մուտքերի պլանային` 13850.0 մլն. դրամ ցուցանիշը: 2015թ.-ին փաստացի մուտքագրվել է 13527.4 մլն. դրամ, իսկ 2016թ.-ին` 13381.8 մլն. դրամ: Ընդ որում, 2016թ.-ին 2015թ.-ի համեմատությամբ  ծառայությունների գծով մուտքերը աճել են 393.9 մլն. դրամի չափով կամ 17.7 %-ով` հիմնականում հաշվառման համարանիշների 2 նոր տառատեսակներ թողարկելու և որպես միանվագ միջոցառում` տարեվերջին մեծ պահանջարկ ունեցող համարանիշների իրացման գները նվազեցնելու արդյունքում իրացման ծավաների որոշակի աճի արդյունքում:  Նշված ժամանակահատվածում` 2015-2016թթ.-ին տուգանքներից մուտքերը նվազել են  539.5 մլն. դրամի չափով կամ 4.8%-ով (2015թ.-ին` 11275.7 մլն. դրամ, 2016թ.-ին` 10718.2 մլն. դրամ),  որից  403.7 մլն. դրամը կամ 4.6 %-ը բաժին է ընկնում տեսանկարահանող սարքերով (արագաչափերով, դիտարկման տեսախցիկներով) արձանագրվող խախտումների գծով տուգանքներին: Պատճառը միավոր արագաչափին և խաչմերուկին ընկնող ինչպես խախտումների վերաբերյալ որոշումների քանակի, այնպես էլ դրանցով նշանակված տուգանքների գումարների և տուգանքների միջին տարեկան չափերի նվազումն է` պայմանավորված սահմանված արագության չափերի, ինչպես նաև խաչմերուկներում երթևեկության կանոնների պահպանման մակարդակի աստիճանական բարելավմամբ: </t>
  </si>
  <si>
    <t>Տարբերությունը</t>
  </si>
  <si>
    <t>հազ. դրամ</t>
  </si>
  <si>
    <t xml:space="preserve"> &lt;&lt;05. 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մատուցում&gt;&gt; ծրագիր</t>
  </si>
  <si>
    <t>&lt;&lt; 06. ՀՀ կառավարությանն առընթեր ոստիկանության  ճանապարհային 
ոստիկանության կողմից արձանագրված խախտումների համար վարչական տուգանքների գանձումների, գրանցման - քննական ծառայությունների դիմաց վճարումների և այլ վճարովի ծառայությունների մատուցում&gt;&gt; ծրագիր</t>
  </si>
  <si>
    <t>&lt;&lt;07. Քաղաքացիներին բժշկական օգնության և սպասարկման վճարովի ծառայությունների մատուցում&gt;&gt; ծրագիր</t>
  </si>
  <si>
    <t>&lt;&lt;08. ՀՀ Քաղաքացու անձնագիր տալու կամ փոխանակելու վճարովի ծառայությունների մատուցում&gt;&gt; ծրագիր</t>
  </si>
  <si>
    <t>ՀՀ ոստիկանության ԱՎ վարչության եկամուտների թերակատարումը պայմանավորված է 2016թ.-ի հուլիս ամսից մուտքերի կանխատեսվածից պակաս հավաքագրմամբ: 
Օրենսդրական բարեփոխումներով ՀՀ քաղաքացիներին մինչև 2019թ. իրավունք տրվեց անձնագրավորվելու ինչպես կենսաչափական կողմնորոշիչներ պարունակող փաստաթղթերով (նույնականացման քարտ և կենսաչափական անձնագիր), այնպես էլ նախկին նմուշի անձնագրերով: Նախկին նմուշի անձնագրերի տրամադրման ժամկետը  դիմելու 5-րդ աշխատանքային օրն է, իսկ կենսաչափական փաստաթղթերինը` 15-րդը: Բացի այդ զգալի է  նաև պետական տուրքերի գումարների տարբերությունը. կենսաչափական փաստաթղթերը` 25 հազ. դրամ և 3 հազար դրամ իսկ նախկին նմուշինը` 1 հազ. դրամ: Ըստ այդմ,  քաղաքացիները օրենսդրական փոփոխությունից հետո հիմնականում սկսեցին դիմել նախկին նմուշի անձնագրեր ստանալու համար, ինչով պայմանավորված էականորեն կրճատվեց կենսաչափական փաստաթղթերն արագացված ստանալու համար դիմողների թիվը: Օրինակ  2015թ. կենսաչափական փաստաթղթերը միայն 5-րդ աշխատանքային օրը ստանալու համար  մուտքերը կազմել են 342.2 մլն դրամ, իսկ 2016թ.-ին` 168.1 մլն. դրամ կամ նվազել է ավելի քան կրկնակի անգամ: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</si>
</sst>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.0"/>
    <numFmt numFmtId="181" formatCode="_(* #,##0.0_);_(* \(#,##0.0\);_(* &quot;-&quot;??_);_(@_)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name val="GHEA Grapalat"/>
      <family val="3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80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/>
    </xf>
    <xf numFmtId="180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/>
    </xf>
    <xf numFmtId="180" fontId="46" fillId="0" borderId="12" xfId="0" applyNumberFormat="1" applyFont="1" applyBorder="1" applyAlignment="1">
      <alignment vertical="center"/>
    </xf>
    <xf numFmtId="181" fontId="2" fillId="33" borderId="10" xfId="42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/>
    </xf>
    <xf numFmtId="180" fontId="46" fillId="0" borderId="13" xfId="0" applyNumberFormat="1" applyFont="1" applyBorder="1" applyAlignment="1">
      <alignment horizontal="center" vertical="center"/>
    </xf>
    <xf numFmtId="180" fontId="46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81" fontId="2" fillId="33" borderId="10" xfId="42" applyNumberFormat="1" applyFont="1" applyFill="1" applyBorder="1" applyAlignment="1">
      <alignment horizontal="center" vertical="center"/>
    </xf>
    <xf numFmtId="181" fontId="2" fillId="33" borderId="11" xfId="42" applyNumberFormat="1" applyFont="1" applyFill="1" applyBorder="1" applyAlignment="1">
      <alignment horizontal="center" vertical="center"/>
    </xf>
    <xf numFmtId="181" fontId="2" fillId="33" borderId="12" xfId="42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wrapText="1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 topLeftCell="A1">
      <selection activeCell="G35" sqref="G35:G36"/>
    </sheetView>
  </sheetViews>
  <sheetFormatPr defaultColWidth="9.140625" defaultRowHeight="15"/>
  <cols>
    <col min="1" max="1" width="4.7109375" style="1" customWidth="1"/>
    <col min="2" max="2" width="15.7109375" style="1" customWidth="1"/>
    <col min="3" max="3" width="15.00390625" style="1" customWidth="1"/>
    <col min="4" max="4" width="14.8515625" style="1" customWidth="1"/>
    <col min="5" max="5" width="13.140625" style="1" customWidth="1"/>
    <col min="6" max="6" width="6.421875" style="1" customWidth="1"/>
    <col min="7" max="7" width="81.28125" style="1" customWidth="1"/>
    <col min="8" max="16384" width="9.140625" style="1" customWidth="1"/>
  </cols>
  <sheetData>
    <row r="1" spans="2:7" ht="15.75">
      <c r="B1" s="57" t="s">
        <v>0</v>
      </c>
      <c r="C1" s="58"/>
      <c r="D1" s="58"/>
      <c r="E1" s="58"/>
      <c r="F1" s="58"/>
      <c r="G1" s="59"/>
    </row>
    <row r="2" spans="2:7" ht="15.75">
      <c r="B2" s="60" t="s">
        <v>1</v>
      </c>
      <c r="C2" s="61"/>
      <c r="D2" s="61"/>
      <c r="E2" s="61"/>
      <c r="F2" s="61"/>
      <c r="G2" s="62"/>
    </row>
    <row r="3" spans="2:7" ht="15">
      <c r="B3" s="2"/>
      <c r="C3" s="2"/>
      <c r="E3" s="56" t="s">
        <v>29</v>
      </c>
      <c r="F3" s="56"/>
      <c r="G3" s="2"/>
    </row>
    <row r="4" spans="1:7" ht="37.5" customHeight="1">
      <c r="A4" s="32"/>
      <c r="B4" s="23" t="s">
        <v>13</v>
      </c>
      <c r="C4" s="43" t="s">
        <v>2</v>
      </c>
      <c r="D4" s="43" t="s">
        <v>3</v>
      </c>
      <c r="E4" s="54" t="s">
        <v>28</v>
      </c>
      <c r="F4" s="55"/>
      <c r="G4" s="43" t="s">
        <v>14</v>
      </c>
    </row>
    <row r="5" spans="1:7" ht="39" customHeight="1">
      <c r="A5" s="33"/>
      <c r="B5" s="25"/>
      <c r="C5" s="44"/>
      <c r="D5" s="44"/>
      <c r="E5" s="11" t="s">
        <v>8</v>
      </c>
      <c r="F5" s="3" t="s">
        <v>9</v>
      </c>
      <c r="G5" s="44"/>
    </row>
    <row r="6" spans="1:7" ht="17.25">
      <c r="A6" s="12"/>
      <c r="B6" s="37" t="s">
        <v>26</v>
      </c>
      <c r="C6" s="38"/>
      <c r="D6" s="38"/>
      <c r="E6" s="38"/>
      <c r="F6" s="38"/>
      <c r="G6" s="39"/>
    </row>
    <row r="7" spans="1:7" ht="17.25">
      <c r="A7" s="11"/>
      <c r="B7" s="13" t="s">
        <v>4</v>
      </c>
      <c r="C7" s="5">
        <f>+C10+C26+C35+C32</f>
        <v>21962300.5</v>
      </c>
      <c r="D7" s="5">
        <f>+D10+D26+D35+D32</f>
        <v>21205632.3</v>
      </c>
      <c r="E7" s="5">
        <f>+D7-C7</f>
        <v>-756668.1999999993</v>
      </c>
      <c r="F7" s="5">
        <f>+E7/C7%</f>
        <v>-3.4453048304297598</v>
      </c>
      <c r="G7" s="15"/>
    </row>
    <row r="8" spans="1:7" ht="17.25">
      <c r="A8" s="11"/>
      <c r="B8" s="13" t="s">
        <v>5</v>
      </c>
      <c r="C8" s="5">
        <f>+C11+C30+C37+C33</f>
        <v>21074004.500000004</v>
      </c>
      <c r="D8" s="5">
        <f>+D11+D30+D37+D33</f>
        <v>19741478.5</v>
      </c>
      <c r="E8" s="5">
        <f>+D8-C8</f>
        <v>-1332526.0000000037</v>
      </c>
      <c r="F8" s="5">
        <f>+E8/C8%</f>
        <v>-6.323079223030456</v>
      </c>
      <c r="G8" s="15"/>
    </row>
    <row r="9" spans="1:7" ht="50.25" customHeight="1">
      <c r="A9" s="12">
        <v>1</v>
      </c>
      <c r="B9" s="51" t="s">
        <v>30</v>
      </c>
      <c r="C9" s="52"/>
      <c r="D9" s="52"/>
      <c r="E9" s="52"/>
      <c r="F9" s="52"/>
      <c r="G9" s="53"/>
    </row>
    <row r="10" spans="1:7" ht="78" customHeight="1">
      <c r="A10" s="11"/>
      <c r="B10" s="13" t="s">
        <v>4</v>
      </c>
      <c r="C10" s="18">
        <v>7209800.5</v>
      </c>
      <c r="D10" s="18">
        <v>7166003.4</v>
      </c>
      <c r="E10" s="5">
        <f>+D10-C10</f>
        <v>-43797.09999999963</v>
      </c>
      <c r="F10" s="5">
        <f>+E10/C10%</f>
        <v>-0.6074661843971914</v>
      </c>
      <c r="G10" s="15" t="s">
        <v>24</v>
      </c>
    </row>
    <row r="11" spans="1:7" ht="90.75" customHeight="1">
      <c r="A11" s="11"/>
      <c r="B11" s="13" t="s">
        <v>5</v>
      </c>
      <c r="C11" s="18">
        <v>7287983.9</v>
      </c>
      <c r="D11" s="18">
        <v>7083967.1</v>
      </c>
      <c r="E11" s="5">
        <f>+D11-C11</f>
        <v>-204016.80000000075</v>
      </c>
      <c r="F11" s="5">
        <f>+E11/C11%</f>
        <v>-2.7993585441372986</v>
      </c>
      <c r="G11" s="15" t="s">
        <v>21</v>
      </c>
    </row>
    <row r="12" spans="1:7" ht="17.25" hidden="1">
      <c r="A12" s="11"/>
      <c r="B12" s="48" t="s">
        <v>6</v>
      </c>
      <c r="C12" s="49"/>
      <c r="D12" s="49"/>
      <c r="E12" s="49"/>
      <c r="F12" s="49"/>
      <c r="G12" s="50"/>
    </row>
    <row r="13" spans="1:7" ht="17.25" hidden="1">
      <c r="A13" s="11">
        <v>1.1</v>
      </c>
      <c r="B13" s="48" t="s">
        <v>10</v>
      </c>
      <c r="C13" s="49"/>
      <c r="D13" s="49"/>
      <c r="E13" s="49"/>
      <c r="F13" s="49"/>
      <c r="G13" s="50"/>
    </row>
    <row r="14" spans="1:7" ht="45" customHeight="1" hidden="1">
      <c r="A14" s="11"/>
      <c r="B14" s="4" t="s">
        <v>4</v>
      </c>
      <c r="C14" s="5">
        <v>6751.87</v>
      </c>
      <c r="D14" s="5">
        <v>6705.46</v>
      </c>
      <c r="E14" s="5">
        <f>+D14-C14</f>
        <v>-46.409999999999854</v>
      </c>
      <c r="F14" s="5">
        <f>+E14/C14%</f>
        <v>-0.6873651299565877</v>
      </c>
      <c r="G14" s="7" t="s">
        <v>15</v>
      </c>
    </row>
    <row r="15" spans="1:7" ht="63.75" customHeight="1" hidden="1">
      <c r="A15" s="11"/>
      <c r="B15" s="4" t="s">
        <v>5</v>
      </c>
      <c r="C15" s="5">
        <v>6779.9</v>
      </c>
      <c r="D15" s="5">
        <v>6606.2</v>
      </c>
      <c r="E15" s="5">
        <f>+D15-C15</f>
        <v>-173.69999999999982</v>
      </c>
      <c r="F15" s="5">
        <f>+E15/C15%</f>
        <v>-2.5619846900396737</v>
      </c>
      <c r="G15" s="7" t="s">
        <v>22</v>
      </c>
    </row>
    <row r="16" spans="1:7" ht="17.25" hidden="1">
      <c r="A16" s="11">
        <v>2</v>
      </c>
      <c r="B16" s="48" t="s">
        <v>11</v>
      </c>
      <c r="C16" s="49"/>
      <c r="D16" s="49"/>
      <c r="E16" s="49"/>
      <c r="F16" s="49"/>
      <c r="G16" s="50"/>
    </row>
    <row r="17" spans="1:7" ht="29.25" customHeight="1" hidden="1">
      <c r="A17" s="11"/>
      <c r="B17" s="4" t="s">
        <v>4</v>
      </c>
      <c r="C17" s="5">
        <v>404.35</v>
      </c>
      <c r="D17" s="5">
        <v>404.35</v>
      </c>
      <c r="E17" s="5">
        <f>+D17-C17</f>
        <v>0</v>
      </c>
      <c r="F17" s="5">
        <f>+E17/C17%</f>
        <v>0</v>
      </c>
      <c r="G17" s="4" t="s">
        <v>16</v>
      </c>
    </row>
    <row r="18" spans="1:7" ht="60" customHeight="1" hidden="1">
      <c r="A18" s="11"/>
      <c r="B18" s="9" t="s">
        <v>5</v>
      </c>
      <c r="C18" s="10">
        <v>433.4</v>
      </c>
      <c r="D18" s="10">
        <v>414.4</v>
      </c>
      <c r="E18" s="10">
        <f>+D18-C18</f>
        <v>-19</v>
      </c>
      <c r="F18" s="10">
        <f>+E18/C18%</f>
        <v>-4.383940932164283</v>
      </c>
      <c r="G18" s="8" t="s">
        <v>17</v>
      </c>
    </row>
    <row r="19" spans="1:7" ht="25.5" customHeight="1" hidden="1">
      <c r="A19" s="11">
        <v>3</v>
      </c>
      <c r="B19" s="48" t="s">
        <v>12</v>
      </c>
      <c r="C19" s="49"/>
      <c r="D19" s="49"/>
      <c r="E19" s="49"/>
      <c r="F19" s="49"/>
      <c r="G19" s="50"/>
    </row>
    <row r="20" spans="1:7" ht="17.25" hidden="1">
      <c r="A20" s="11"/>
      <c r="B20" s="16" t="s">
        <v>4</v>
      </c>
      <c r="C20" s="17">
        <f>45+C23</f>
        <v>53.6</v>
      </c>
      <c r="D20" s="17">
        <f>45.5+D23</f>
        <v>56.2</v>
      </c>
      <c r="E20" s="17">
        <f>+D20-C20</f>
        <v>2.6000000000000014</v>
      </c>
      <c r="F20" s="17">
        <f>+E20/C20%</f>
        <v>4.850746268656719</v>
      </c>
      <c r="G20" s="16"/>
    </row>
    <row r="21" spans="1:7" ht="57.75" customHeight="1" hidden="1">
      <c r="A21" s="11"/>
      <c r="B21" s="4" t="s">
        <v>5</v>
      </c>
      <c r="C21" s="5">
        <f>66.1+C24</f>
        <v>74.69999999999999</v>
      </c>
      <c r="D21" s="5">
        <f>55.9+D24</f>
        <v>63.5</v>
      </c>
      <c r="E21" s="5">
        <f>+D21-C21</f>
        <v>-11.199999999999989</v>
      </c>
      <c r="F21" s="5">
        <f>+E21/C21%</f>
        <v>-14.993306559571607</v>
      </c>
      <c r="G21" s="15" t="s">
        <v>25</v>
      </c>
    </row>
    <row r="22" spans="1:7" ht="31.5" customHeight="1" hidden="1">
      <c r="A22" s="11"/>
      <c r="B22" s="45" t="s">
        <v>7</v>
      </c>
      <c r="C22" s="46"/>
      <c r="D22" s="46"/>
      <c r="E22" s="46"/>
      <c r="F22" s="46"/>
      <c r="G22" s="47"/>
    </row>
    <row r="23" spans="1:7" ht="17.25" hidden="1">
      <c r="A23" s="11"/>
      <c r="B23" s="4" t="s">
        <v>4</v>
      </c>
      <c r="C23" s="5">
        <v>8.6</v>
      </c>
      <c r="D23" s="5">
        <v>10.7</v>
      </c>
      <c r="E23" s="5">
        <f>+D23-C23</f>
        <v>2.0999999999999996</v>
      </c>
      <c r="F23" s="5">
        <f>+E23/C23%</f>
        <v>24.418604651162788</v>
      </c>
      <c r="G23" s="4"/>
    </row>
    <row r="24" spans="1:7" ht="17.25" hidden="1">
      <c r="A24" s="11"/>
      <c r="B24" s="4" t="s">
        <v>5</v>
      </c>
      <c r="C24" s="5">
        <v>8.6</v>
      </c>
      <c r="D24" s="5">
        <v>7.6</v>
      </c>
      <c r="E24" s="5">
        <f>+D24-C24</f>
        <v>-1</v>
      </c>
      <c r="F24" s="5">
        <f>+E24/C24%</f>
        <v>-11.627906976744187</v>
      </c>
      <c r="G24" s="4"/>
    </row>
    <row r="25" spans="1:7" ht="54.75" customHeight="1">
      <c r="A25" s="12">
        <v>2</v>
      </c>
      <c r="B25" s="51" t="s">
        <v>31</v>
      </c>
      <c r="C25" s="52"/>
      <c r="D25" s="52"/>
      <c r="E25" s="52"/>
      <c r="F25" s="52"/>
      <c r="G25" s="53"/>
    </row>
    <row r="26" spans="1:7" ht="35.25" customHeight="1">
      <c r="A26" s="23"/>
      <c r="B26" s="26" t="s">
        <v>4</v>
      </c>
      <c r="C26" s="29">
        <v>13850000</v>
      </c>
      <c r="D26" s="29">
        <v>13381802.3</v>
      </c>
      <c r="E26" s="29">
        <v>-468197.69999999925</v>
      </c>
      <c r="F26" s="29">
        <v>-3.3804888086642544</v>
      </c>
      <c r="G26" s="40" t="s">
        <v>27</v>
      </c>
    </row>
    <row r="27" spans="1:7" ht="102.75" customHeight="1">
      <c r="A27" s="24"/>
      <c r="B27" s="27"/>
      <c r="C27" s="30"/>
      <c r="D27" s="30"/>
      <c r="E27" s="30"/>
      <c r="F27" s="30"/>
      <c r="G27" s="41"/>
    </row>
    <row r="28" spans="1:7" ht="104.25" customHeight="1">
      <c r="A28" s="24"/>
      <c r="B28" s="27"/>
      <c r="C28" s="30"/>
      <c r="D28" s="30"/>
      <c r="E28" s="30"/>
      <c r="F28" s="30"/>
      <c r="G28" s="41"/>
    </row>
    <row r="29" spans="1:7" ht="141" customHeight="1">
      <c r="A29" s="25"/>
      <c r="B29" s="28"/>
      <c r="C29" s="31"/>
      <c r="D29" s="31"/>
      <c r="E29" s="31"/>
      <c r="F29" s="31"/>
      <c r="G29" s="42"/>
    </row>
    <row r="30" spans="1:7" ht="73.5" customHeight="1">
      <c r="A30" s="11"/>
      <c r="B30" s="4" t="s">
        <v>5</v>
      </c>
      <c r="C30" s="18">
        <v>12789974.7</v>
      </c>
      <c r="D30" s="18">
        <v>11917803.1</v>
      </c>
      <c r="E30" s="5">
        <f>+D30-C30</f>
        <v>-872171.5999999996</v>
      </c>
      <c r="F30" s="5">
        <f>+E30/C30%</f>
        <v>-6.819181589155135</v>
      </c>
      <c r="G30" s="6" t="s">
        <v>18</v>
      </c>
    </row>
    <row r="31" spans="1:7" ht="17.25">
      <c r="A31" s="12">
        <v>3</v>
      </c>
      <c r="B31" s="37" t="s">
        <v>32</v>
      </c>
      <c r="C31" s="38"/>
      <c r="D31" s="38"/>
      <c r="E31" s="38"/>
      <c r="F31" s="38"/>
      <c r="G31" s="39"/>
    </row>
    <row r="32" spans="1:7" ht="17.25">
      <c r="A32" s="11"/>
      <c r="B32" s="4" t="s">
        <v>4</v>
      </c>
      <c r="C32" s="18">
        <v>8000</v>
      </c>
      <c r="D32" s="18">
        <v>8480.2</v>
      </c>
      <c r="E32" s="5">
        <f>+D32-C32</f>
        <v>480.2000000000007</v>
      </c>
      <c r="F32" s="5">
        <f>+E32/C32%</f>
        <v>6.002500000000009</v>
      </c>
      <c r="G32" s="4"/>
    </row>
    <row r="33" spans="1:7" ht="69">
      <c r="A33" s="11"/>
      <c r="B33" s="4" t="s">
        <v>5</v>
      </c>
      <c r="C33" s="18">
        <v>8081.3</v>
      </c>
      <c r="D33" s="18">
        <v>6032.8</v>
      </c>
      <c r="E33" s="5">
        <f>+D33-C33</f>
        <v>-2048.5</v>
      </c>
      <c r="F33" s="5">
        <f>+E33/C33%</f>
        <v>-25.34864440127207</v>
      </c>
      <c r="G33" s="7" t="s">
        <v>23</v>
      </c>
    </row>
    <row r="34" spans="1:7" ht="17.25">
      <c r="A34" s="12">
        <v>4</v>
      </c>
      <c r="B34" s="37" t="s">
        <v>33</v>
      </c>
      <c r="C34" s="38"/>
      <c r="D34" s="38"/>
      <c r="E34" s="38"/>
      <c r="F34" s="38"/>
      <c r="G34" s="39"/>
    </row>
    <row r="35" spans="1:7" ht="149.25" customHeight="1">
      <c r="A35" s="21"/>
      <c r="B35" s="9" t="s">
        <v>4</v>
      </c>
      <c r="C35" s="34">
        <v>894500</v>
      </c>
      <c r="D35" s="35">
        <v>649346.4</v>
      </c>
      <c r="E35" s="29">
        <f>+D35-C35</f>
        <v>-245153.59999999998</v>
      </c>
      <c r="F35" s="29">
        <f>+E35/C35%</f>
        <v>-27.40677473448854</v>
      </c>
      <c r="G35" s="19" t="s">
        <v>34</v>
      </c>
    </row>
    <row r="36" spans="1:7" ht="186.75" customHeight="1">
      <c r="A36" s="22"/>
      <c r="B36" s="16"/>
      <c r="C36" s="34"/>
      <c r="D36" s="36"/>
      <c r="E36" s="31"/>
      <c r="F36" s="31"/>
      <c r="G36" s="20"/>
    </row>
    <row r="37" spans="1:7" ht="62.25" customHeight="1">
      <c r="A37" s="11"/>
      <c r="B37" s="4" t="s">
        <v>5</v>
      </c>
      <c r="C37" s="18">
        <v>987964.6</v>
      </c>
      <c r="D37" s="18">
        <v>733675.5</v>
      </c>
      <c r="E37" s="5">
        <f>+D37-C37</f>
        <v>-254289.09999999998</v>
      </c>
      <c r="F37" s="5">
        <f>+E37/C37%</f>
        <v>-25.73868537394963</v>
      </c>
      <c r="G37" s="6" t="s">
        <v>19</v>
      </c>
    </row>
    <row r="39" ht="17.25">
      <c r="G39" s="14" t="s">
        <v>20</v>
      </c>
    </row>
  </sheetData>
  <sheetProtection/>
  <mergeCells count="32">
    <mergeCell ref="E3:F3"/>
    <mergeCell ref="B1:G1"/>
    <mergeCell ref="B2:G2"/>
    <mergeCell ref="B9:G9"/>
    <mergeCell ref="B12:G12"/>
    <mergeCell ref="B13:G13"/>
    <mergeCell ref="B4:B5"/>
    <mergeCell ref="B6:G6"/>
    <mergeCell ref="B19:G19"/>
    <mergeCell ref="B25:G25"/>
    <mergeCell ref="B34:G34"/>
    <mergeCell ref="E4:F4"/>
    <mergeCell ref="G4:G5"/>
    <mergeCell ref="B16:G16"/>
    <mergeCell ref="A4:A5"/>
    <mergeCell ref="C35:C36"/>
    <mergeCell ref="D35:D36"/>
    <mergeCell ref="E35:E36"/>
    <mergeCell ref="F35:F36"/>
    <mergeCell ref="B31:G31"/>
    <mergeCell ref="G26:G29"/>
    <mergeCell ref="C4:C5"/>
    <mergeCell ref="D4:D5"/>
    <mergeCell ref="B22:G22"/>
    <mergeCell ref="G35:G36"/>
    <mergeCell ref="A35:A36"/>
    <mergeCell ref="A26:A29"/>
    <mergeCell ref="B26:B29"/>
    <mergeCell ref="C26:C29"/>
    <mergeCell ref="D26:D29"/>
    <mergeCell ref="E26:E29"/>
    <mergeCell ref="F26:F29"/>
  </mergeCells>
  <printOptions/>
  <pageMargins left="0" right="0" top="0" bottom="0" header="0" footer="0"/>
  <pageSetup horizontalDpi="600" verticalDpi="600" orientation="landscape" paperSize="9" scale="95" r:id="rId3"/>
  <rowBreaks count="2" manualBreakCount="2">
    <brk id="27" max="6" man="1"/>
    <brk id="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TATEVIK</dc:creator>
  <cp:keywords/>
  <dc:description/>
  <cp:lastModifiedBy>02</cp:lastModifiedBy>
  <cp:lastPrinted>2017-01-26T13:24:00Z</cp:lastPrinted>
  <dcterms:created xsi:type="dcterms:W3CDTF">2017-01-13T07:42:42Z</dcterms:created>
  <dcterms:modified xsi:type="dcterms:W3CDTF">2017-01-26T14:05:13Z</dcterms:modified>
  <cp:category/>
  <cp:version/>
  <cp:contentType/>
  <cp:contentStatus/>
</cp:coreProperties>
</file>