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5135" windowHeight="9300"/>
  </bookViews>
  <sheets>
    <sheet name="օգոստոս 371-ն.12թ (3)" sheetId="41" r:id="rId1"/>
  </sheets>
  <calcPr calcId="124519"/>
</workbook>
</file>

<file path=xl/calcChain.xml><?xml version="1.0" encoding="utf-8"?>
<calcChain xmlns="http://schemas.openxmlformats.org/spreadsheetml/2006/main">
  <c r="F14" i="41"/>
  <c r="G14"/>
  <c r="J7"/>
  <c r="K7"/>
  <c r="L7"/>
  <c r="J8"/>
  <c r="K8"/>
  <c r="L8"/>
  <c r="J9"/>
  <c r="K9"/>
  <c r="L9"/>
  <c r="J10"/>
  <c r="K10"/>
  <c r="L10"/>
  <c r="J11"/>
  <c r="K11"/>
  <c r="L11"/>
  <c r="J12"/>
  <c r="K12"/>
  <c r="L12"/>
  <c r="L13"/>
  <c r="H14"/>
  <c r="K14"/>
  <c r="I14"/>
  <c r="J14"/>
  <c r="L14"/>
  <c r="J15"/>
  <c r="K15"/>
  <c r="L15"/>
  <c r="J16"/>
  <c r="K16"/>
  <c r="L16"/>
  <c r="J17"/>
  <c r="K17"/>
  <c r="L17"/>
  <c r="F18"/>
  <c r="G18"/>
  <c r="J18"/>
  <c r="H18"/>
  <c r="I18"/>
  <c r="K18"/>
  <c r="E14"/>
  <c r="E18"/>
  <c r="L18"/>
</calcChain>
</file>

<file path=xl/sharedStrings.xml><?xml version="1.0" encoding="utf-8"?>
<sst xmlns="http://schemas.openxmlformats.org/spreadsheetml/2006/main" count="22" uniqueCount="21">
  <si>
    <t>N/N</t>
  </si>
  <si>
    <t>Ծրագրի անվանումը</t>
  </si>
  <si>
    <t xml:space="preserve"> 04. ՀՀ կառավարությանն առընթեր ոստիկանության ստորաբաժանումների կողմից ՀՀ անունից պայամանագրային
հիմունքներով պահպանության և անվտանգության գծով իրականացվող ծառայությունների մատուցում
</t>
  </si>
  <si>
    <t>Մնացորդը  01.01.12Ã. դրությամբ</t>
  </si>
  <si>
    <t>Եկամուտները</t>
  </si>
  <si>
    <t>Ծախսերը</t>
  </si>
  <si>
    <t>Պլանը 
/տարեկան/</t>
  </si>
  <si>
    <t>Փաստը 01.09.12թ. դրությամբ</t>
  </si>
  <si>
    <t>Պլանը
/տարեկան/</t>
  </si>
  <si>
    <t>Կատարողականը` 01,09,12թ դրությամբ`  %</t>
  </si>
  <si>
    <t>Եկամուտ</t>
  </si>
  <si>
    <t>/հազար դրամ/</t>
  </si>
  <si>
    <t xml:space="preserve">"ՀՀ կառավարությանն առընթեր ոստիկանության  ճանապարհային 
ոստիկանության կողմից արձանագրված խախտումների համար վարչական տուգանքների գանձումների, գրանցման - քննական ծառայությունների դիմաց վճարումների և այլ վճարովի ծառայությունների մատուցում"
</t>
  </si>
  <si>
    <t>" Քաղաքացիներին բժշկական օգնության և սպասարկման վճարովի ծառայությունների մատուցում"</t>
  </si>
  <si>
    <t xml:space="preserve">      ՀՀ   ոստիկանության  ՖԲՎ</t>
  </si>
  <si>
    <t>Ընդամենը</t>
  </si>
  <si>
    <t xml:space="preserve">Ծախս </t>
  </si>
  <si>
    <t>Մնացորդը   01.09.12թ. դրությամբ</t>
  </si>
  <si>
    <t xml:space="preserve"> "ՀՀ կառավարությանն առընթեր ոստիկանության ստորաբաժանումների կողմից ՀՀ անունից պայամանագրային
հիմունքներով պահպանության և անվտանգության գծով իրականացվող ծառայությունների մատուցում"</t>
  </si>
  <si>
    <t>" ՀՀ Քաղաքացու անձնագիր տալու կամ փոխանակելու վճարովի ծառայությունների մատուցում"</t>
  </si>
  <si>
    <t xml:space="preserve">                                      îºÔºÎ²Üø
                     ÐÐ áëïÇÏ³ÝáõÃÛ³Ý  2012 Ã. արտաբյուջետային   միջոցների եկամուտների և ծախսերի,  ինչպես նաև  01,09,2012 թ.-ի                                  դրությամբ դրանց կատարողականի վերաբերյալ
         </t>
  </si>
</sst>
</file>

<file path=xl/styles.xml><?xml version="1.0" encoding="utf-8"?>
<styleSheet xmlns="http://schemas.openxmlformats.org/spreadsheetml/2006/main">
  <numFmts count="1">
    <numFmt numFmtId="180" formatCode="#,##0.0"/>
  </numFmts>
  <fonts count="12">
    <font>
      <sz val="10"/>
      <name val="Arial"/>
    </font>
    <font>
      <sz val="8"/>
      <name val="Arial Armenian"/>
      <family val="2"/>
    </font>
    <font>
      <sz val="8"/>
      <name val="Arial"/>
    </font>
    <font>
      <b/>
      <sz val="8"/>
      <name val="Arial Armenian"/>
      <family val="2"/>
    </font>
    <font>
      <sz val="8"/>
      <color indexed="8"/>
      <name val="Arial Armenian"/>
      <family val="2"/>
    </font>
    <font>
      <sz val="10"/>
      <color indexed="8"/>
      <name val="GHEA Mariam"/>
      <family val="3"/>
    </font>
    <font>
      <i/>
      <sz val="10"/>
      <color indexed="8"/>
      <name val="GHEA Mariam"/>
      <family val="3"/>
    </font>
    <font>
      <sz val="10"/>
      <color indexed="8"/>
      <name val="Arial Armenian"/>
      <family val="2"/>
    </font>
    <font>
      <i/>
      <sz val="10"/>
      <color indexed="8"/>
      <name val="Arial Armenian"/>
      <family val="2"/>
    </font>
    <font>
      <sz val="11"/>
      <color indexed="8"/>
      <name val="GHEA Mariam"/>
      <family val="3"/>
    </font>
    <font>
      <i/>
      <sz val="11"/>
      <color indexed="8"/>
      <name val="GHEA Mariam"/>
      <family val="3"/>
    </font>
    <font>
      <i/>
      <sz val="10"/>
      <name val="Arial Armenian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4" fontId="1" fillId="0" borderId="0" xfId="0" applyNumberFormat="1" applyFont="1"/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0" fontId="4" fillId="0" borderId="0" xfId="0" applyFont="1"/>
    <xf numFmtId="0" fontId="7" fillId="0" borderId="3" xfId="0" applyFont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/>
    </xf>
    <xf numFmtId="180" fontId="6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180" fontId="9" fillId="0" borderId="3" xfId="0" applyNumberFormat="1" applyFont="1" applyBorder="1" applyAlignment="1">
      <alignment horizontal="right" vertical="center"/>
    </xf>
    <xf numFmtId="180" fontId="10" fillId="0" borderId="3" xfId="0" applyNumberFormat="1" applyFont="1" applyBorder="1" applyAlignment="1">
      <alignment horizontal="right" vertical="center"/>
    </xf>
    <xf numFmtId="0" fontId="11" fillId="0" borderId="0" xfId="0" applyFont="1" applyAlignment="1"/>
    <xf numFmtId="0" fontId="7" fillId="0" borderId="4" xfId="0" applyFont="1" applyBorder="1" applyAlignment="1">
      <alignment horizontal="center"/>
    </xf>
    <xf numFmtId="180" fontId="9" fillId="0" borderId="0" xfId="0" applyNumberFormat="1" applyFont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180" fontId="9" fillId="0" borderId="3" xfId="0" applyNumberFormat="1" applyFont="1" applyBorder="1" applyAlignment="1">
      <alignment horizontal="right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 enableFormatConditionsCalculation="0">
    <tabColor indexed="11"/>
  </sheetPr>
  <dimension ref="A1:N54"/>
  <sheetViews>
    <sheetView tabSelected="1" workbookViewId="0">
      <selection activeCell="B1" sqref="B1:L3"/>
    </sheetView>
  </sheetViews>
  <sheetFormatPr defaultRowHeight="10.5"/>
  <cols>
    <col min="1" max="1" width="2" style="1" customWidth="1"/>
    <col min="2" max="2" width="1.42578125" style="1" customWidth="1"/>
    <col min="3" max="3" width="3" style="1" customWidth="1"/>
    <col min="4" max="4" width="34.7109375" style="1" customWidth="1"/>
    <col min="5" max="5" width="10.5703125" style="1" bestFit="1" customWidth="1"/>
    <col min="6" max="6" width="11.7109375" style="1" customWidth="1"/>
    <col min="7" max="7" width="11.5703125" style="1" customWidth="1"/>
    <col min="8" max="9" width="11.85546875" style="1" customWidth="1"/>
    <col min="10" max="10" width="9.42578125" style="1" customWidth="1"/>
    <col min="11" max="11" width="9.5703125" style="1" customWidth="1"/>
    <col min="12" max="12" width="11.85546875" style="1" customWidth="1"/>
    <col min="13" max="13" width="11.140625" style="1" customWidth="1"/>
    <col min="14" max="16384" width="9.140625" style="1"/>
  </cols>
  <sheetData>
    <row r="1" spans="1:14" s="2" customFormat="1" ht="28.5" customHeight="1">
      <c r="B1" s="32" t="s">
        <v>20</v>
      </c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4" s="2" customFormat="1" ht="14.25" customHeight="1">
      <c r="B2" s="35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4" s="3" customFormat="1" ht="15" customHeight="1">
      <c r="A3" s="2"/>
      <c r="B3" s="38"/>
      <c r="C3" s="39"/>
      <c r="D3" s="39"/>
      <c r="E3" s="39"/>
      <c r="F3" s="39"/>
      <c r="G3" s="39"/>
      <c r="H3" s="39"/>
      <c r="I3" s="39"/>
      <c r="J3" s="39"/>
      <c r="K3" s="39"/>
      <c r="L3" s="40"/>
      <c r="M3" s="2"/>
    </row>
    <row r="4" spans="1:14" s="2" customFormat="1" ht="15" customHeight="1">
      <c r="B4" s="14"/>
      <c r="C4" s="14"/>
      <c r="D4" s="14"/>
      <c r="E4" s="14"/>
      <c r="F4" s="14"/>
      <c r="G4" s="14"/>
      <c r="H4" s="14"/>
      <c r="I4" s="14"/>
      <c r="J4" s="14"/>
      <c r="K4" s="33" t="s">
        <v>11</v>
      </c>
      <c r="L4" s="33"/>
    </row>
    <row r="5" spans="1:14" ht="42" customHeight="1">
      <c r="A5" s="2"/>
      <c r="B5" s="5"/>
      <c r="C5" s="27" t="s">
        <v>0</v>
      </c>
      <c r="D5" s="31" t="s">
        <v>1</v>
      </c>
      <c r="E5" s="31" t="s">
        <v>3</v>
      </c>
      <c r="F5" s="41" t="s">
        <v>4</v>
      </c>
      <c r="G5" s="41"/>
      <c r="H5" s="41" t="s">
        <v>5</v>
      </c>
      <c r="I5" s="41"/>
      <c r="J5" s="31" t="s">
        <v>9</v>
      </c>
      <c r="K5" s="31"/>
      <c r="L5" s="31" t="s">
        <v>17</v>
      </c>
      <c r="M5" s="2"/>
    </row>
    <row r="6" spans="1:14" ht="40.5" customHeight="1">
      <c r="A6" s="2"/>
      <c r="B6" s="5"/>
      <c r="C6" s="27"/>
      <c r="D6" s="31"/>
      <c r="E6" s="31"/>
      <c r="F6" s="8" t="s">
        <v>6</v>
      </c>
      <c r="G6" s="8" t="s">
        <v>7</v>
      </c>
      <c r="H6" s="8" t="s">
        <v>8</v>
      </c>
      <c r="I6" s="8" t="s">
        <v>7</v>
      </c>
      <c r="J6" s="8" t="s">
        <v>10</v>
      </c>
      <c r="K6" s="8" t="s">
        <v>16</v>
      </c>
      <c r="L6" s="31"/>
    </row>
    <row r="7" spans="1:14" ht="15" hidden="1" customHeight="1">
      <c r="A7" s="2"/>
      <c r="B7" s="5"/>
      <c r="C7" s="25"/>
      <c r="D7" s="28" t="s">
        <v>2</v>
      </c>
      <c r="E7" s="9">
        <v>88952.8</v>
      </c>
      <c r="F7" s="10">
        <v>5893455.2000000002</v>
      </c>
      <c r="G7" s="9">
        <v>3716849</v>
      </c>
      <c r="H7" s="10">
        <v>5982408</v>
      </c>
      <c r="I7" s="9">
        <v>3546792.7</v>
      </c>
      <c r="J7" s="10">
        <f t="shared" ref="J7:J12" si="0">G7/F7*100</f>
        <v>63.067400597191266</v>
      </c>
      <c r="K7" s="10">
        <f t="shared" ref="K7:K12" si="1">I7/H7*100</f>
        <v>59.287041271675221</v>
      </c>
      <c r="L7" s="9">
        <f>E7+G7-I7</f>
        <v>259009.09999999963</v>
      </c>
    </row>
    <row r="8" spans="1:14" ht="14.25" hidden="1" customHeight="1">
      <c r="A8" s="2"/>
      <c r="B8" s="5"/>
      <c r="C8" s="25"/>
      <c r="D8" s="29"/>
      <c r="E8" s="9">
        <v>16088.13</v>
      </c>
      <c r="F8" s="10">
        <v>299718.2</v>
      </c>
      <c r="G8" s="9">
        <v>199812.12</v>
      </c>
      <c r="H8" s="10">
        <v>315806.28000000003</v>
      </c>
      <c r="I8" s="9">
        <v>127483.28</v>
      </c>
      <c r="J8" s="10">
        <f t="shared" si="0"/>
        <v>66.666662218043484</v>
      </c>
      <c r="K8" s="10">
        <f t="shared" si="1"/>
        <v>40.367556971951281</v>
      </c>
      <c r="L8" s="9">
        <f t="shared" ref="L8:L13" si="2">E8+G8-I8</f>
        <v>88416.97</v>
      </c>
      <c r="M8" s="23"/>
      <c r="N8" s="24"/>
    </row>
    <row r="9" spans="1:14" ht="25.5" hidden="1" customHeight="1">
      <c r="A9" s="2"/>
      <c r="B9" s="5"/>
      <c r="C9" s="25"/>
      <c r="D9" s="29"/>
      <c r="E9" s="9">
        <v>-78893.58</v>
      </c>
      <c r="F9" s="10">
        <v>221831.6</v>
      </c>
      <c r="G9" s="13">
        <v>136443.5</v>
      </c>
      <c r="H9" s="10">
        <v>221831.6</v>
      </c>
      <c r="I9" s="9">
        <v>144311.34</v>
      </c>
      <c r="J9" s="10">
        <f t="shared" si="0"/>
        <v>61.507693223147655</v>
      </c>
      <c r="K9" s="10">
        <f t="shared" si="1"/>
        <v>65.0544557222686</v>
      </c>
      <c r="L9" s="9">
        <f t="shared" si="2"/>
        <v>-86761.42</v>
      </c>
    </row>
    <row r="10" spans="1:14" ht="13.5" hidden="1" customHeight="1">
      <c r="A10" s="2"/>
      <c r="B10" s="5"/>
      <c r="C10" s="25"/>
      <c r="D10" s="29"/>
      <c r="E10" s="9">
        <v>15795.2</v>
      </c>
      <c r="F10" s="10">
        <v>40154.5</v>
      </c>
      <c r="G10" s="13">
        <v>20350</v>
      </c>
      <c r="H10" s="10">
        <v>55949.7</v>
      </c>
      <c r="I10" s="9">
        <v>29899.72</v>
      </c>
      <c r="J10" s="10">
        <f t="shared" si="0"/>
        <v>50.679251391500337</v>
      </c>
      <c r="K10" s="10">
        <f t="shared" si="1"/>
        <v>53.440358035878667</v>
      </c>
      <c r="L10" s="9">
        <f t="shared" si="2"/>
        <v>6245.4799999999959</v>
      </c>
    </row>
    <row r="11" spans="1:14" ht="15.75" hidden="1" customHeight="1">
      <c r="A11" s="2"/>
      <c r="B11" s="5"/>
      <c r="C11" s="25"/>
      <c r="D11" s="29"/>
      <c r="E11" s="9">
        <v>147.30000000000001</v>
      </c>
      <c r="F11" s="10">
        <v>7978.4</v>
      </c>
      <c r="G11" s="13">
        <v>4744.8599999999997</v>
      </c>
      <c r="H11" s="10">
        <v>8125.7</v>
      </c>
      <c r="I11" s="9">
        <v>4722.63</v>
      </c>
      <c r="J11" s="10">
        <f t="shared" si="0"/>
        <v>59.471322570941545</v>
      </c>
      <c r="K11" s="10">
        <f t="shared" si="1"/>
        <v>58.119669689995945</v>
      </c>
      <c r="L11" s="9">
        <f t="shared" si="2"/>
        <v>169.52999999999975</v>
      </c>
    </row>
    <row r="12" spans="1:14" ht="25.5" hidden="1" customHeight="1">
      <c r="A12" s="2"/>
      <c r="B12" s="5"/>
      <c r="C12" s="25"/>
      <c r="D12" s="29"/>
      <c r="E12" s="9">
        <v>27039.18</v>
      </c>
      <c r="F12" s="10">
        <v>300000</v>
      </c>
      <c r="G12" s="13">
        <v>140979.79999999999</v>
      </c>
      <c r="H12" s="10">
        <v>327039.2</v>
      </c>
      <c r="I12" s="9">
        <v>141750</v>
      </c>
      <c r="J12" s="10">
        <f t="shared" si="0"/>
        <v>46.993266666666663</v>
      </c>
      <c r="K12" s="10">
        <f t="shared" si="1"/>
        <v>43.34342794380612</v>
      </c>
      <c r="L12" s="9">
        <f t="shared" si="2"/>
        <v>26268.979999999981</v>
      </c>
    </row>
    <row r="13" spans="1:14" ht="39.75" hidden="1" customHeight="1">
      <c r="A13" s="2"/>
      <c r="B13" s="5"/>
      <c r="C13" s="25"/>
      <c r="D13" s="30"/>
      <c r="E13" s="9">
        <v>78893.58</v>
      </c>
      <c r="F13" s="10"/>
      <c r="G13" s="9">
        <v>840</v>
      </c>
      <c r="H13" s="10"/>
      <c r="I13" s="9">
        <v>-3843.33</v>
      </c>
      <c r="J13" s="10"/>
      <c r="K13" s="10"/>
      <c r="L13" s="9">
        <f t="shared" si="2"/>
        <v>83576.91</v>
      </c>
    </row>
    <row r="14" spans="1:14" ht="81.75" customHeight="1">
      <c r="A14" s="2"/>
      <c r="B14" s="5"/>
      <c r="C14" s="26"/>
      <c r="D14" s="15" t="s">
        <v>18</v>
      </c>
      <c r="E14" s="16">
        <f>SUM(E7:E13)</f>
        <v>148022.60999999999</v>
      </c>
      <c r="F14" s="16">
        <f>SUM(F7:F13)</f>
        <v>6763137.9000000004</v>
      </c>
      <c r="G14" s="16">
        <f>SUM(G7:G13)</f>
        <v>4220019.28</v>
      </c>
      <c r="H14" s="16">
        <f>SUM(H7:H13)</f>
        <v>6911160.4800000004</v>
      </c>
      <c r="I14" s="16">
        <f>SUM(I7:I13)</f>
        <v>3991116.34</v>
      </c>
      <c r="J14" s="16">
        <f>G14/F14*100</f>
        <v>62.397356706270912</v>
      </c>
      <c r="K14" s="16">
        <f>I14/H14*100</f>
        <v>57.748859276958932</v>
      </c>
      <c r="L14" s="16">
        <f>SUM(L7:L13)</f>
        <v>376925.54999999958</v>
      </c>
    </row>
    <row r="15" spans="1:14" ht="127.5">
      <c r="A15" s="2"/>
      <c r="B15" s="5"/>
      <c r="C15" s="6">
        <v>2</v>
      </c>
      <c r="D15" s="15" t="s">
        <v>12</v>
      </c>
      <c r="E15" s="16">
        <v>1164189.47</v>
      </c>
      <c r="F15" s="17">
        <v>6012360</v>
      </c>
      <c r="G15" s="16">
        <v>5285838.63</v>
      </c>
      <c r="H15" s="17">
        <v>7176549.5</v>
      </c>
      <c r="I15" s="16">
        <v>4250982.6399999997</v>
      </c>
      <c r="J15" s="16">
        <f>G15/F15*100</f>
        <v>87.916203121569566</v>
      </c>
      <c r="K15" s="20">
        <f>I15/H15*100</f>
        <v>59.234352664884426</v>
      </c>
      <c r="L15" s="16">
        <f>E15+G15-I15</f>
        <v>2199045.46</v>
      </c>
    </row>
    <row r="16" spans="1:14" ht="38.25">
      <c r="A16" s="2"/>
      <c r="B16" s="5"/>
      <c r="C16" s="6">
        <v>3</v>
      </c>
      <c r="D16" s="15" t="s">
        <v>13</v>
      </c>
      <c r="E16" s="16">
        <v>906.68</v>
      </c>
      <c r="F16" s="17">
        <v>8500</v>
      </c>
      <c r="G16" s="16">
        <v>6665</v>
      </c>
      <c r="H16" s="17">
        <v>9406.66</v>
      </c>
      <c r="I16" s="16">
        <v>2350.0300000000002</v>
      </c>
      <c r="J16" s="17">
        <f>G16/F16*100</f>
        <v>78.411764705882348</v>
      </c>
      <c r="K16" s="17">
        <f>I16/H16*100</f>
        <v>24.982618697816232</v>
      </c>
      <c r="L16" s="16">
        <f>E16+G16-I16</f>
        <v>5221.6499999999996</v>
      </c>
    </row>
    <row r="17" spans="1:12" ht="40.5" customHeight="1">
      <c r="A17" s="2"/>
      <c r="B17" s="5"/>
      <c r="C17" s="6">
        <v>4</v>
      </c>
      <c r="D17" s="15" t="s">
        <v>19</v>
      </c>
      <c r="E17" s="16">
        <v>91292.479999999996</v>
      </c>
      <c r="F17" s="17">
        <v>403840</v>
      </c>
      <c r="G17" s="16">
        <v>361810.9</v>
      </c>
      <c r="H17" s="17">
        <v>495132.48</v>
      </c>
      <c r="I17" s="16">
        <v>241569.7</v>
      </c>
      <c r="J17" s="17">
        <f>G17/F17*100</f>
        <v>89.592635697305866</v>
      </c>
      <c r="K17" s="21">
        <f>I17/H17*100</f>
        <v>48.788901911666152</v>
      </c>
      <c r="L17" s="16">
        <f>E17+G17-I17</f>
        <v>211533.68</v>
      </c>
    </row>
    <row r="18" spans="1:12" ht="16.5" customHeight="1">
      <c r="B18" s="7"/>
      <c r="C18" s="6"/>
      <c r="D18" s="19" t="s">
        <v>15</v>
      </c>
      <c r="E18" s="22">
        <f>E14+E15+E16+E17</f>
        <v>1404411.24</v>
      </c>
      <c r="F18" s="22">
        <f>F14+F15+F16+F17</f>
        <v>13187837.9</v>
      </c>
      <c r="G18" s="22">
        <f>G14+G15+G16+G17</f>
        <v>9874333.8100000005</v>
      </c>
      <c r="H18" s="22">
        <f>H14+H15+H16+H17</f>
        <v>14592249.120000001</v>
      </c>
      <c r="I18" s="22">
        <f>I14+I15+I16+I17</f>
        <v>8486018.709999999</v>
      </c>
      <c r="J18" s="22">
        <f>G18/F18*100</f>
        <v>74.874546418257083</v>
      </c>
      <c r="K18" s="22">
        <f>I18/H18*100</f>
        <v>58.15428889826957</v>
      </c>
      <c r="L18" s="16">
        <f>G18-I18+E18</f>
        <v>2792726.3400000017</v>
      </c>
    </row>
    <row r="19" spans="1:12" ht="12" customHeight="1"/>
    <row r="20" spans="1:12" ht="12.75">
      <c r="H20" s="18"/>
      <c r="I20" s="18" t="s">
        <v>14</v>
      </c>
      <c r="J20" s="18"/>
      <c r="K20" s="18"/>
      <c r="L20" s="18"/>
    </row>
    <row r="22" spans="1:12">
      <c r="H22" s="4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 ht="45" customHeight="1">
      <c r="E43" s="2"/>
      <c r="F43" s="12"/>
      <c r="G43" s="2"/>
    </row>
    <row r="44" spans="5:7">
      <c r="E44" s="2"/>
      <c r="F44" s="12"/>
      <c r="G44" s="2"/>
    </row>
    <row r="54" spans="7:7">
      <c r="G54" s="11"/>
    </row>
  </sheetData>
  <mergeCells count="12">
    <mergeCell ref="E5:E6"/>
    <mergeCell ref="K4:L4"/>
    <mergeCell ref="M8:N8"/>
    <mergeCell ref="C7:C14"/>
    <mergeCell ref="C5:C6"/>
    <mergeCell ref="D7:D13"/>
    <mergeCell ref="L5:L6"/>
    <mergeCell ref="B1:L3"/>
    <mergeCell ref="F5:G5"/>
    <mergeCell ref="H5:I5"/>
    <mergeCell ref="J5:K5"/>
    <mergeCell ref="D5:D6"/>
  </mergeCells>
  <phoneticPr fontId="2" type="noConversion"/>
  <pageMargins left="0.17" right="0.17" top="0.18" bottom="0.23" header="0.17" footer="0.16"/>
  <pageSetup paperSize="9" orientation="landscape" r:id="rId1"/>
  <headerFooter alignWithMargins="0"/>
  <ignoredErrors>
    <ignoredError sqref="E14:I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օգոստոս 371-ն.12թ (3)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Comp</cp:lastModifiedBy>
  <cp:lastPrinted>2012-09-26T10:49:07Z</cp:lastPrinted>
  <dcterms:created xsi:type="dcterms:W3CDTF">1996-10-14T23:33:28Z</dcterms:created>
  <dcterms:modified xsi:type="dcterms:W3CDTF">2012-11-16T10:31:04Z</dcterms:modified>
</cp:coreProperties>
</file>