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3740" windowHeight="7350" tabRatio="927" activeTab="0"/>
  </bookViews>
  <sheets>
    <sheet name="2015-2016 սկզբ. բյուջ. (կայքի)" sheetId="1" r:id="rId1"/>
  </sheets>
  <definedNames>
    <definedName name="_xlnm.Print_Titles" localSheetId="0">'2015-2016 սկզբ. բյուջ. (կայքի)'!$5:$6</definedName>
  </definedNames>
  <calcPr fullCalcOnLoad="1"/>
</workbook>
</file>

<file path=xl/sharedStrings.xml><?xml version="1.0" encoding="utf-8"?>
<sst xmlns="http://schemas.openxmlformats.org/spreadsheetml/2006/main" count="98" uniqueCount="87">
  <si>
    <t>N</t>
  </si>
  <si>
    <t>4111</t>
  </si>
  <si>
    <t xml:space="preserve">Î³åÇ Í³é³ÛáõÃÛáõÝÝ»ñ </t>
  </si>
  <si>
    <t>¶ñ³ë»ÝÛ³Ï³ÛÇÝ ÝÛáõÃ»ñ »õ Ñ³·áõëï</t>
  </si>
  <si>
    <t>¶ñ³ë»ÝÛ³Ï³ÛÇÝ åÇïáõÛùÝ»ñ</t>
  </si>
  <si>
    <t>ÀÝïñáõÃÛáõÝÝ»ñÇ Ñ³Ù³ñ Ñ³ïÏ³óíáÕ Í³Ëë»ñ</t>
  </si>
  <si>
    <t>Բարձրագույն մասնագիտական կրթություն</t>
  </si>
  <si>
    <t>Միջին մասնագիտական կրթություն</t>
  </si>
  <si>
    <t>Նախնական մասնագիտական կրթություն</t>
  </si>
  <si>
    <t xml:space="preserve">öáëï³ÛÇÝ Í³é³ÛáõÃÛáõÝÝ»ñ </t>
  </si>
  <si>
    <t>ÀÝ¹³Ù»ÝÁ ÁÝïñáõÃÛáõÝÝ»ñ</t>
  </si>
  <si>
    <t>01.06.01.02. ÐÐ Ý³Ë³·³ÑÇ ÁÝïñ.</t>
  </si>
  <si>
    <t>01.06.01.17. ºñ. ù. ³í³·³Ýáõ ³Ý¹³ÙÝ»ñÇ  ÁÝïñáõÃÛáõÝ.</t>
  </si>
  <si>
    <t>Հոդված N</t>
  </si>
  <si>
    <t>Ծանոթություն</t>
  </si>
  <si>
    <t>Աշխատողների աշխատավարձեր եւ հավելավճարներ</t>
  </si>
  <si>
    <t>4115</t>
  </si>
  <si>
    <t>Այլ վարձատրություններ</t>
  </si>
  <si>
    <t>Էներգետիկ ծառայություններ</t>
  </si>
  <si>
    <t>Կոմունալ ծառայություններ</t>
  </si>
  <si>
    <t xml:space="preserve">Կապի ծառայություններ </t>
  </si>
  <si>
    <t>Ապահովագրական ծախսեր</t>
  </si>
  <si>
    <t>Արտագերատեսչական ծախսեր</t>
  </si>
  <si>
    <t>Ներքին գործուղումներ</t>
  </si>
  <si>
    <t>Վարչական ծառայություններ</t>
  </si>
  <si>
    <t>Գրասենյակային նյութեր եւ հագուստ</t>
  </si>
  <si>
    <t>Տրանսպորտային նյութեր</t>
  </si>
  <si>
    <t>Այլ նպաստներ բյուջեից</t>
  </si>
  <si>
    <t>Տարբերությունը</t>
  </si>
  <si>
    <t>4113</t>
  </si>
  <si>
    <t>Քաղաքացիական, դատական և պետական այլ ծառայողների պարգևատրում</t>
  </si>
  <si>
    <t>Գույքի եւ սարքավորումների վարձակալություն</t>
  </si>
  <si>
    <t>Արտասահմանյան գործուղումների գծով ծախսեր</t>
  </si>
  <si>
    <t>Այլ տրանսպորտային ծախսեր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</si>
  <si>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</si>
  <si>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</si>
  <si>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</si>
  <si>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եւ հանրային սննդի ծառայություներ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</si>
  <si>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</si>
  <si>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</si>
  <si>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</si>
  <si>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</si>
  <si>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եւ սարքավորումների ընթացիկ նորոգում եւ պահպանում</t>
  </si>
  <si>
    <t>Կենցաղային եւ հանրային սննդի նյութեր</t>
  </si>
  <si>
    <t>Հատուկ նպատակային այլ նյութեր</t>
  </si>
  <si>
    <t xml:space="preserve">Ընթացիկ դրամաշնրհներ միջազգային կազմակերպություններին </t>
  </si>
  <si>
    <t xml:space="preserve">Այլ ընթացիկ դրամաշնորհներ </t>
  </si>
  <si>
    <t xml:space="preserve">Ժամանակավոր անաշխատունակության համար ապահովագրված անձանց աշխատավարձի փոխհատուցում </t>
  </si>
  <si>
    <t>Սոցիալական ապահովության բնեղեն նպաստներ ծառայություններ մատուցողներին</t>
  </si>
  <si>
    <t>Այլ հարկեր</t>
  </si>
  <si>
    <t>Պարտադիր վճարներ</t>
  </si>
  <si>
    <t>Այլ ծախսեր</t>
  </si>
  <si>
    <t>Պետհամարանիշների ձեռքբերում</t>
  </si>
  <si>
    <t>ԸՆԴՀԱՆՈՒՐԸ</t>
  </si>
  <si>
    <t xml:space="preserve">Կրթաթոշակ       </t>
  </si>
  <si>
    <t xml:space="preserve">Այլ ծախսեր       </t>
  </si>
  <si>
    <t xml:space="preserve">Կրթաթոշակ      </t>
  </si>
  <si>
    <t xml:space="preserve">Կրթաթոշակ        </t>
  </si>
  <si>
    <t xml:space="preserve">Այլ ծախսեր          </t>
  </si>
  <si>
    <t>գումարով</t>
  </si>
  <si>
    <t>%-ով</t>
  </si>
  <si>
    <t>Պայմանավորված է ուսանողների թվաքանակի նվազեցմամբ:</t>
  </si>
  <si>
    <t>Պայմանավորված է 2014թ. Հուլիսի 1-ից աշխատանքի վարձատրության նոր համակարգի անցման արդյունքում գործակիցների ճշգրտմամբ:</t>
  </si>
  <si>
    <t>Հասարակական կարգի պահպանության ապահովում</t>
  </si>
  <si>
    <t xml:space="preserve">2015թ. </t>
  </si>
  <si>
    <t xml:space="preserve">Մասնագիտական կրթություն </t>
  </si>
  <si>
    <t>ՀՀ ոստիկանության ծառայողներին պարենային ապահովության փոխարեն տրվող դրամական փոխհատուցման գումարները ներառվել են աշխատավարձի ֆոնդում (ՀՀ կառավարության 03.07.2014թ. N 656-Ն որոշմամբ):</t>
  </si>
  <si>
    <t>Տեղական ինքնակառավարման մարմինների  ընտրություններ</t>
  </si>
  <si>
    <t xml:space="preserve">2016թ. </t>
  </si>
  <si>
    <t>ՏԵՂԵԿԱՆՔ</t>
  </si>
  <si>
    <t>( հազ. դրամ )</t>
  </si>
  <si>
    <t xml:space="preserve"> ՀՀ 2016 թվականի պետական բյուջեով ՀՀ ոստիկանությանը  ըստ տնտեսագիտական դասակարգման հոդվածների կատարվող հատկացումների  վերաբերյալ </t>
  </si>
  <si>
    <t>Ծրագրերի և հոդվածների անվանումները</t>
  </si>
  <si>
    <t>Տարբերությունների պարզաբանումները ներկայացվում է  ստորև</t>
  </si>
  <si>
    <t>Ավելացումը կատարվել է &lt;&lt;Նվազագույն ամսական աշխատավարձի մասին&gt;&gt; ՀՀ օրենքով 2015թ. հուլիսի 1-ից նվազագույն ամսական աշխատավարձի աճը տարեկան հաշվարկով ապահովելու համար:</t>
  </si>
  <si>
    <t>Աճը  պայմանավորված է ՀՀ հանրային ծառայությունները կարգավորող հանձնաժողովի 2015թ. հունիսի 17-ի թիվ 174-Ն որոշմամբ սահմանված  սպառողներին վաճառվող էլեկտրական էներգիայի սակագների բարձրացմամբ:</t>
  </si>
  <si>
    <t>Ավելացումը կտարվել է ընթացիկ տարում երկարամյա ծառայության կենսաթոշակի իրավունք ձեռք բերող ծառայողների թվի և երկարամյա ծառայության կենսաթոշակի անցնելու դեպքում զինծառայողներին  &lt;&lt;Զինծառայողների  և  նրանց  ընտանիքների  անդամների  սոցիալական  ապահովության  մասին&gt;&gt; ՀՀ  օրենքի  30-րդ  հոդվածով սահմանված չափերով տրվող դրամական օգնության գումարների հաշվարկով :</t>
  </si>
  <si>
    <t>Աճը պայմանավորված է ՀՀ հանրային ծառայությունները կարգավորող հանձնաժողովի 2015թ. հունիսի 17-ի թիվ 174-Ն որոշմամբ սահմանված սպառողներին վաճառվող էլեկտրական էներգիայի սակագների բարձրացմամբ:</t>
  </si>
  <si>
    <t>Նախատեսվել է տեղական ինքնակառավարման մարմինների հերթական   ընտրությունների կազմակերպման և անցկացման գծով ծախսերը  (քվեարկության օրվա, ընտրական տեղամասի համարի, քվեարկության տեղի եւ ժամանակի մասին ծանուցագրերի պատրաստում, հանձնում և այլն) 2015թ.-ի սակագների հաշվարկով ֆինանսավորելու համար:</t>
  </si>
  <si>
    <t xml:space="preserve">Ոչ ֆինանսական ակտիվների գծով ծախեր (կապիտալ ծախսեր)       </t>
  </si>
  <si>
    <t xml:space="preserve">Ընդամենը </t>
  </si>
  <si>
    <t>Ընթացիկ ծախսեր,        
այդ թվում`</t>
  </si>
  <si>
    <t>ՀՀ պետական կառավարման մարմինների եւ կազմակերպությունների շենքերի եւ շինությունների, ինչպես նաեւ կարեւորագույն նշանակության օբյեկտների պահպանություն, որից</t>
  </si>
  <si>
    <t>Դեղորայք եւ վիրակապային նյութեր</t>
  </si>
  <si>
    <t xml:space="preserve">Տվյալ հոդվածով նախատեսվող հատկացումները հաշվարկվում է &lt;&lt;Պետական պաշտոններ զբաղեցնող անձանց վարձատրության մասին&gt;&gt; ՀՀ օրենքի 22-րդ հոդվածի 1-3-րդ մասերի և 33-րդ հոդվածի 2-րդ մասի հիման վրա`  ոստիկանության քաղաքացիական հատուկ ծառայողների աշխատավարձի տարեկան ֆոնդի 10 %-ի  չափով: Ավելացումը կտարվել է հաշվի առնեով  թափուր հաստիքների համալրվածության աստիճանի բարձրացումը: </t>
  </si>
  <si>
    <t xml:space="preserve">Աճն ամբողջությամբ  պայմանավորված է ՀՀ ոստիկանության կողմից պետական պահպանության ենթակա  օբյեկտների, այդ թվում ջրամատակարարման օբյեկտների (խմելու ջրի աղբյուրներ, օրվա կարգավորող ջրամբարներ, կապտաժներ, խորքային հորեր, խորքային պոմպակայաններ, արտեզյան հորեր), ՀՀ քննչական կոմիտեի շենքերի ավելացման և ըստ այդմ   դրանց պետական պահպանությունն իրականացնող ՀՀ ոստիկանության պետական պահպանության գլխավոր վարչության ծառայողների (աշխատողների) թվաքանակի, կապի և տրանսպորտային նյութերի ծախսերի  սահմանված նորմատիվներով հաշվարկված աճի հանգամանքով. հիմքը` ՀՀ կառավարության 29.04.2004թ.-ի թիվ  1008-Ն (հավելված N 1), 22.01.2015 թ.-ի թիվ 25-Ն որոշումները: </t>
  </si>
  <si>
    <t>ՀՀ ոստիկանության ՖԲՎ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</si>
</sst>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FC19]d\ mmmm\ yyyy\ &quot;г.&quot;"/>
    <numFmt numFmtId="205" formatCode="0.00_);\(0.00\)"/>
    <numFmt numFmtId="206" formatCode="0.0_);\(0.0\)"/>
    <numFmt numFmtId="207" formatCode="[$-409]dd\ mmmm\,\ yyyy"/>
    <numFmt numFmtId="208" formatCode="[$-409]h:mm:ss\ AM/PM"/>
    <numFmt numFmtId="209" formatCode="00000"/>
    <numFmt numFmtId="210" formatCode="0.0_ ;\-0.0\ "/>
    <numFmt numFmtId="211" formatCode="0.0;[Red]0.0"/>
    <numFmt numFmtId="212" formatCode="[$-409]dddd\,\ mmmm\ dd\,\ yyyy"/>
    <numFmt numFmtId="213" formatCode="0.000_);\(0.000\)"/>
    <numFmt numFmtId="214" formatCode="0.0000_);\(0.0000\)"/>
    <numFmt numFmtId="215" formatCode="0.0_);[Red]\(0.0\)"/>
  </numFmts>
  <fonts count="48">
    <font>
      <sz val="10"/>
      <name val="Arial"/>
      <family val="0"/>
    </font>
    <font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Arial AMU"/>
      <family val="2"/>
    </font>
    <font>
      <b/>
      <sz val="11"/>
      <name val="Arial AMU"/>
      <family val="2"/>
    </font>
    <font>
      <b/>
      <sz val="12"/>
      <name val="Arial AMU"/>
      <family val="2"/>
    </font>
    <font>
      <sz val="11"/>
      <name val="Arial AMU"/>
      <family val="2"/>
    </font>
    <font>
      <b/>
      <i/>
      <sz val="12"/>
      <name val="Arial AMU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96" fontId="11" fillId="0" borderId="10" xfId="0" applyNumberFormat="1" applyFont="1" applyBorder="1" applyAlignment="1">
      <alignment/>
    </xf>
    <xf numFmtId="196" fontId="8" fillId="0" borderId="10" xfId="0" applyNumberFormat="1" applyFont="1" applyBorder="1" applyAlignment="1">
      <alignment vertical="center" wrapText="1"/>
    </xf>
    <xf numFmtId="196" fontId="1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/>
    </xf>
    <xf numFmtId="19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96" fontId="9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206" fontId="4" fillId="0" borderId="10" xfId="0" applyNumberFormat="1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0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6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206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60"/>
  <sheetViews>
    <sheetView tabSelected="1" zoomScale="145" zoomScaleNormal="145" workbookViewId="0" topLeftCell="A1">
      <selection activeCell="A2" sqref="A2:H2"/>
    </sheetView>
  </sheetViews>
  <sheetFormatPr defaultColWidth="9.140625" defaultRowHeight="12.75"/>
  <cols>
    <col min="1" max="1" width="3.140625" style="0" customWidth="1"/>
    <col min="2" max="2" width="5.57421875" style="0" customWidth="1"/>
    <col min="3" max="3" width="31.421875" style="0" customWidth="1"/>
    <col min="4" max="4" width="15.28125" style="0" customWidth="1"/>
    <col min="5" max="5" width="15.00390625" style="0" customWidth="1"/>
    <col min="6" max="6" width="11.421875" style="0" customWidth="1"/>
    <col min="7" max="7" width="5.8515625" style="0" customWidth="1"/>
    <col min="8" max="8" width="59.140625" style="0" customWidth="1"/>
    <col min="9" max="9" width="6.8515625" style="0" customWidth="1"/>
    <col min="10" max="10" width="11.00390625" style="0" customWidth="1"/>
    <col min="11" max="11" width="10.140625" style="0" customWidth="1"/>
    <col min="12" max="12" width="9.00390625" style="0" customWidth="1"/>
    <col min="13" max="13" width="15.8515625" style="0" customWidth="1"/>
    <col min="14" max="14" width="11.421875" style="0" customWidth="1"/>
  </cols>
  <sheetData>
    <row r="1" spans="1:8" ht="15.75">
      <c r="A1" s="52" t="s">
        <v>69</v>
      </c>
      <c r="B1" s="53"/>
      <c r="C1" s="53"/>
      <c r="D1" s="53"/>
      <c r="E1" s="53"/>
      <c r="F1" s="53"/>
      <c r="G1" s="53"/>
      <c r="H1" s="54"/>
    </row>
    <row r="2" spans="1:8" ht="41.25" customHeight="1">
      <c r="A2" s="60" t="s">
        <v>71</v>
      </c>
      <c r="B2" s="61"/>
      <c r="C2" s="61"/>
      <c r="D2" s="61"/>
      <c r="E2" s="61"/>
      <c r="F2" s="61"/>
      <c r="G2" s="61"/>
      <c r="H2" s="62"/>
    </row>
    <row r="3" spans="1:8" ht="6" customHeight="1">
      <c r="A3" s="28"/>
      <c r="B3" s="28"/>
      <c r="C3" s="28"/>
      <c r="D3" s="28"/>
      <c r="E3" s="29"/>
      <c r="F3" s="28"/>
      <c r="G3" s="28"/>
      <c r="H3" s="28"/>
    </row>
    <row r="4" spans="1:8" ht="12.75" customHeight="1">
      <c r="A4" s="28"/>
      <c r="B4" s="28"/>
      <c r="C4" s="28"/>
      <c r="D4" s="28"/>
      <c r="E4" s="30"/>
      <c r="F4" s="47" t="s">
        <v>70</v>
      </c>
      <c r="G4" s="46"/>
      <c r="H4" s="46"/>
    </row>
    <row r="5" spans="1:8" ht="22.5" customHeight="1">
      <c r="A5" s="48" t="s">
        <v>0</v>
      </c>
      <c r="B5" s="48" t="s">
        <v>13</v>
      </c>
      <c r="C5" s="48" t="s">
        <v>72</v>
      </c>
      <c r="D5" s="48" t="s">
        <v>64</v>
      </c>
      <c r="E5" s="48" t="s">
        <v>68</v>
      </c>
      <c r="F5" s="50" t="s">
        <v>28</v>
      </c>
      <c r="G5" s="51"/>
      <c r="H5" s="48" t="s">
        <v>14</v>
      </c>
    </row>
    <row r="6" spans="1:8" ht="27" customHeight="1">
      <c r="A6" s="49"/>
      <c r="B6" s="49"/>
      <c r="C6" s="49"/>
      <c r="D6" s="49"/>
      <c r="E6" s="49"/>
      <c r="F6" s="6" t="s">
        <v>59</v>
      </c>
      <c r="G6" s="6" t="s">
        <v>60</v>
      </c>
      <c r="H6" s="49"/>
    </row>
    <row r="7" spans="1:8" ht="13.5" customHeight="1">
      <c r="A7" s="7">
        <v>1</v>
      </c>
      <c r="B7" s="5">
        <v>2</v>
      </c>
      <c r="C7" s="7">
        <v>3</v>
      </c>
      <c r="D7" s="7">
        <v>4</v>
      </c>
      <c r="E7" s="5">
        <v>5</v>
      </c>
      <c r="F7" s="7">
        <v>6</v>
      </c>
      <c r="G7" s="7">
        <v>7</v>
      </c>
      <c r="H7" s="7">
        <v>8</v>
      </c>
    </row>
    <row r="8" spans="1:8" ht="56.25" customHeight="1">
      <c r="A8" s="8">
        <v>1</v>
      </c>
      <c r="B8" s="5"/>
      <c r="C8" s="40" t="s">
        <v>63</v>
      </c>
      <c r="D8" s="41">
        <f>D9+D45</f>
        <v>36308046.900000006</v>
      </c>
      <c r="E8" s="41">
        <f>E9+E45</f>
        <v>36485560.00000001</v>
      </c>
      <c r="F8" s="41">
        <f>F9+F45</f>
        <v>177513.1000000015</v>
      </c>
      <c r="G8" s="45">
        <f>G9</f>
        <v>0.4889084243195754</v>
      </c>
      <c r="H8" s="55" t="s">
        <v>73</v>
      </c>
    </row>
    <row r="9" spans="1:8" ht="29.25" customHeight="1">
      <c r="A9" s="8"/>
      <c r="B9" s="8"/>
      <c r="C9" s="26" t="s">
        <v>81</v>
      </c>
      <c r="D9" s="9">
        <f>D10+D11+D12+D13+D14+D15+D16+D17+D18+D19+D20+D21+D22+D23+D24+D25+D26+D27+D28+D29+D30+D31+D32+D33+D34+D35+D36+D37+D38+D39+D40+D41+D42+D43</f>
        <v>36308046.900000006</v>
      </c>
      <c r="E9" s="9">
        <f>E10+E11+E12+E13+E14+E15+E16+E17+E18+E19+E20+E21+E22+E23+E24+E25+E26+E27+E28+E29+E30+E31+E32+E33+E34+E35+E36+E37+E38+E39+E40+E41+E42+E43</f>
        <v>36485560.00000001</v>
      </c>
      <c r="F9" s="9">
        <f>E9-D9</f>
        <v>177513.1000000015</v>
      </c>
      <c r="G9" s="32">
        <f>E9/D9%-100</f>
        <v>0.4889084243195754</v>
      </c>
      <c r="H9" s="56"/>
    </row>
    <row r="10" spans="1:8" ht="62.25" customHeight="1">
      <c r="A10" s="31"/>
      <c r="B10" s="25" t="s">
        <v>1</v>
      </c>
      <c r="C10" s="26" t="s">
        <v>15</v>
      </c>
      <c r="D10" s="32">
        <v>31483529.9</v>
      </c>
      <c r="E10" s="32">
        <v>31554273.4</v>
      </c>
      <c r="F10" s="32">
        <f>E10-D10</f>
        <v>70743.5</v>
      </c>
      <c r="G10" s="32">
        <f aca="true" t="shared" si="0" ref="G10:G69">E10/D10%-100</f>
        <v>0.22470002640967834</v>
      </c>
      <c r="H10" s="35" t="s">
        <v>74</v>
      </c>
    </row>
    <row r="11" spans="1:8" ht="119.25" customHeight="1">
      <c r="A11" s="31"/>
      <c r="B11" s="25" t="s">
        <v>29</v>
      </c>
      <c r="C11" s="26" t="s">
        <v>30</v>
      </c>
      <c r="D11" s="32">
        <v>99503.1</v>
      </c>
      <c r="E11" s="32">
        <v>101489.3</v>
      </c>
      <c r="F11" s="32">
        <f aca="true" t="shared" si="1" ref="F11:F43">E11-D11</f>
        <v>1986.199999999997</v>
      </c>
      <c r="G11" s="32">
        <f t="shared" si="0"/>
        <v>1.9961187138893166</v>
      </c>
      <c r="H11" s="36" t="s">
        <v>84</v>
      </c>
    </row>
    <row r="12" spans="1:8" ht="33" customHeight="1">
      <c r="A12" s="31"/>
      <c r="B12" s="25" t="s">
        <v>16</v>
      </c>
      <c r="C12" s="26" t="s">
        <v>17</v>
      </c>
      <c r="D12" s="32">
        <v>68468.7</v>
      </c>
      <c r="E12" s="32">
        <v>68468.7</v>
      </c>
      <c r="F12" s="32">
        <f t="shared" si="1"/>
        <v>0</v>
      </c>
      <c r="G12" s="32">
        <f t="shared" si="0"/>
        <v>0</v>
      </c>
      <c r="H12" s="36"/>
    </row>
    <row r="13" spans="1:8" ht="67.5" customHeight="1">
      <c r="A13" s="31"/>
      <c r="B13" s="27">
        <v>4212</v>
      </c>
      <c r="C13" s="26" t="s">
        <v>18</v>
      </c>
      <c r="D13" s="32">
        <v>850763.7</v>
      </c>
      <c r="E13" s="32">
        <v>955547.1</v>
      </c>
      <c r="F13" s="32">
        <f t="shared" si="1"/>
        <v>104783.40000000002</v>
      </c>
      <c r="G13" s="32">
        <f t="shared" si="0"/>
        <v>12.316392906749556</v>
      </c>
      <c r="H13" s="35" t="s">
        <v>75</v>
      </c>
    </row>
    <row r="14" spans="1:8" ht="30" customHeight="1">
      <c r="A14" s="31"/>
      <c r="B14" s="27">
        <v>4213</v>
      </c>
      <c r="C14" s="26" t="s">
        <v>19</v>
      </c>
      <c r="D14" s="32">
        <v>71030.8</v>
      </c>
      <c r="E14" s="32">
        <v>71030.8</v>
      </c>
      <c r="F14" s="32">
        <f t="shared" si="1"/>
        <v>0</v>
      </c>
      <c r="G14" s="32">
        <f t="shared" si="0"/>
        <v>0</v>
      </c>
      <c r="H14" s="44"/>
    </row>
    <row r="15" spans="1:8" ht="30" customHeight="1">
      <c r="A15" s="31"/>
      <c r="B15" s="27">
        <v>4214</v>
      </c>
      <c r="C15" s="26" t="s">
        <v>20</v>
      </c>
      <c r="D15" s="32">
        <v>296962.9</v>
      </c>
      <c r="E15" s="32">
        <v>296962.9</v>
      </c>
      <c r="F15" s="32">
        <f t="shared" si="1"/>
        <v>0</v>
      </c>
      <c r="G15" s="32">
        <f t="shared" si="0"/>
        <v>0</v>
      </c>
      <c r="H15" s="44"/>
    </row>
    <row r="16" spans="1:8" ht="30" customHeight="1">
      <c r="A16" s="31"/>
      <c r="B16" s="27">
        <v>4215</v>
      </c>
      <c r="C16" s="26" t="s">
        <v>21</v>
      </c>
      <c r="D16" s="32">
        <v>58523</v>
      </c>
      <c r="E16" s="32">
        <v>58523</v>
      </c>
      <c r="F16" s="32">
        <f t="shared" si="1"/>
        <v>0</v>
      </c>
      <c r="G16" s="32">
        <f t="shared" si="0"/>
        <v>0</v>
      </c>
      <c r="H16" s="44"/>
    </row>
    <row r="17" spans="1:8" ht="32.25" customHeight="1">
      <c r="A17" s="31"/>
      <c r="B17" s="27">
        <v>4216</v>
      </c>
      <c r="C17" s="26" t="s">
        <v>31</v>
      </c>
      <c r="D17" s="32">
        <v>29373.1</v>
      </c>
      <c r="E17" s="32">
        <v>29373.1</v>
      </c>
      <c r="F17" s="32">
        <f t="shared" si="1"/>
        <v>0</v>
      </c>
      <c r="G17" s="32">
        <f t="shared" si="0"/>
        <v>0</v>
      </c>
      <c r="H17" s="36"/>
    </row>
    <row r="18" spans="1:8" ht="30" customHeight="1">
      <c r="A18" s="31"/>
      <c r="B18" s="27">
        <v>4217</v>
      </c>
      <c r="C18" s="26" t="s">
        <v>22</v>
      </c>
      <c r="D18" s="32">
        <v>32258.2</v>
      </c>
      <c r="E18" s="32">
        <v>32258.2</v>
      </c>
      <c r="F18" s="32">
        <f t="shared" si="1"/>
        <v>0</v>
      </c>
      <c r="G18" s="32">
        <f t="shared" si="0"/>
        <v>0</v>
      </c>
      <c r="H18" s="44"/>
    </row>
    <row r="19" spans="1:8" ht="30" customHeight="1">
      <c r="A19" s="31"/>
      <c r="B19" s="27">
        <v>4221</v>
      </c>
      <c r="C19" s="26" t="s">
        <v>23</v>
      </c>
      <c r="D19" s="32">
        <v>145000</v>
      </c>
      <c r="E19" s="32">
        <v>145000</v>
      </c>
      <c r="F19" s="32">
        <f t="shared" si="1"/>
        <v>0</v>
      </c>
      <c r="G19" s="32">
        <f t="shared" si="0"/>
        <v>0</v>
      </c>
      <c r="H19" s="44"/>
    </row>
    <row r="20" spans="1:8" ht="45" customHeight="1">
      <c r="A20" s="31"/>
      <c r="B20" s="27">
        <v>4222</v>
      </c>
      <c r="C20" s="26" t="s">
        <v>32</v>
      </c>
      <c r="D20" s="32">
        <v>188600</v>
      </c>
      <c r="E20" s="32">
        <v>188600</v>
      </c>
      <c r="F20" s="32">
        <f t="shared" si="1"/>
        <v>0</v>
      </c>
      <c r="G20" s="32">
        <f t="shared" si="0"/>
        <v>0</v>
      </c>
      <c r="H20" s="44"/>
    </row>
    <row r="21" spans="1:8" ht="30" customHeight="1">
      <c r="A21" s="31"/>
      <c r="B21" s="27">
        <v>4229</v>
      </c>
      <c r="C21" s="26" t="s">
        <v>33</v>
      </c>
      <c r="D21" s="32">
        <v>1420.8</v>
      </c>
      <c r="E21" s="32">
        <v>1420.8</v>
      </c>
      <c r="F21" s="32">
        <f t="shared" si="1"/>
        <v>0</v>
      </c>
      <c r="G21" s="32">
        <f t="shared" si="0"/>
        <v>0</v>
      </c>
      <c r="H21" s="36"/>
    </row>
    <row r="22" spans="1:8" ht="30" customHeight="1">
      <c r="A22" s="31"/>
      <c r="B22" s="27">
        <v>4231</v>
      </c>
      <c r="C22" s="26" t="s">
        <v>24</v>
      </c>
      <c r="D22" s="32">
        <v>13638.9</v>
      </c>
      <c r="E22" s="32">
        <v>13638.9</v>
      </c>
      <c r="F22" s="32">
        <f t="shared" si="1"/>
        <v>0</v>
      </c>
      <c r="G22" s="32">
        <f t="shared" si="0"/>
        <v>0</v>
      </c>
      <c r="H22" s="36"/>
    </row>
    <row r="23" spans="1:8" ht="30.75" customHeight="1">
      <c r="A23" s="31"/>
      <c r="B23" s="27">
        <v>4232</v>
      </c>
      <c r="C23" s="26" t="s">
        <v>34</v>
      </c>
      <c r="D23" s="32">
        <v>15815</v>
      </c>
      <c r="E23" s="32">
        <v>15815</v>
      </c>
      <c r="F23" s="32">
        <f t="shared" si="1"/>
        <v>0</v>
      </c>
      <c r="G23" s="32">
        <f t="shared" si="0"/>
        <v>0</v>
      </c>
      <c r="H23" s="36"/>
    </row>
    <row r="24" spans="1:8" ht="30.75" customHeight="1">
      <c r="A24" s="31"/>
      <c r="B24" s="27">
        <v>4234</v>
      </c>
      <c r="C24" s="26" t="s">
        <v>35</v>
      </c>
      <c r="D24" s="32">
        <v>8081.5</v>
      </c>
      <c r="E24" s="32">
        <v>8081.5</v>
      </c>
      <c r="F24" s="32">
        <f t="shared" si="1"/>
        <v>0</v>
      </c>
      <c r="G24" s="32">
        <f t="shared" si="0"/>
        <v>0</v>
      </c>
      <c r="H24" s="36"/>
    </row>
    <row r="25" spans="1:8" ht="30.75" customHeight="1">
      <c r="A25" s="31"/>
      <c r="B25" s="27">
        <v>4235</v>
      </c>
      <c r="C25" s="26" t="s">
        <v>36</v>
      </c>
      <c r="D25" s="32">
        <v>665</v>
      </c>
      <c r="E25" s="32">
        <v>665</v>
      </c>
      <c r="F25" s="32">
        <f t="shared" si="1"/>
        <v>0</v>
      </c>
      <c r="G25" s="32">
        <f t="shared" si="0"/>
        <v>0</v>
      </c>
      <c r="H25" s="36"/>
    </row>
    <row r="26" spans="1:8" ht="33.75" customHeight="1">
      <c r="A26" s="31"/>
      <c r="B26" s="27">
        <v>4236</v>
      </c>
      <c r="C26" s="26" t="s">
        <v>37</v>
      </c>
      <c r="D26" s="32">
        <v>10506.3</v>
      </c>
      <c r="E26" s="32">
        <v>10506.3</v>
      </c>
      <c r="F26" s="32">
        <f t="shared" si="1"/>
        <v>0</v>
      </c>
      <c r="G26" s="32">
        <f t="shared" si="0"/>
        <v>0</v>
      </c>
      <c r="H26" s="36"/>
    </row>
    <row r="27" spans="1:8" ht="30" customHeight="1">
      <c r="A27" s="31"/>
      <c r="B27" s="27">
        <v>4237</v>
      </c>
      <c r="C27" s="26" t="s">
        <v>38</v>
      </c>
      <c r="D27" s="32">
        <v>20000</v>
      </c>
      <c r="E27" s="32">
        <v>20000</v>
      </c>
      <c r="F27" s="32">
        <f t="shared" si="1"/>
        <v>0</v>
      </c>
      <c r="G27" s="32">
        <f t="shared" si="0"/>
        <v>0</v>
      </c>
      <c r="H27" s="36"/>
    </row>
    <row r="28" spans="1:8" ht="35.25" customHeight="1">
      <c r="A28" s="31"/>
      <c r="B28" s="27">
        <v>4239</v>
      </c>
      <c r="C28" s="26" t="s">
        <v>39</v>
      </c>
      <c r="D28" s="32">
        <v>121411.1</v>
      </c>
      <c r="E28" s="32">
        <v>121411.1</v>
      </c>
      <c r="F28" s="32">
        <f t="shared" si="1"/>
        <v>0</v>
      </c>
      <c r="G28" s="32">
        <f t="shared" si="0"/>
        <v>0</v>
      </c>
      <c r="H28" s="36"/>
    </row>
    <row r="29" spans="1:8" ht="30" customHeight="1">
      <c r="A29" s="31"/>
      <c r="B29" s="27">
        <v>4241</v>
      </c>
      <c r="C29" s="26" t="s">
        <v>40</v>
      </c>
      <c r="D29" s="32">
        <v>1000</v>
      </c>
      <c r="E29" s="32">
        <v>1000</v>
      </c>
      <c r="F29" s="32">
        <f t="shared" si="1"/>
        <v>0</v>
      </c>
      <c r="G29" s="32">
        <f t="shared" si="0"/>
        <v>0</v>
      </c>
      <c r="H29" s="36"/>
    </row>
    <row r="30" spans="1:8" ht="32.25" customHeight="1">
      <c r="A30" s="31"/>
      <c r="B30" s="27">
        <v>4251</v>
      </c>
      <c r="C30" s="26" t="s">
        <v>41</v>
      </c>
      <c r="D30" s="32">
        <v>5000</v>
      </c>
      <c r="E30" s="32">
        <v>5000</v>
      </c>
      <c r="F30" s="32">
        <f t="shared" si="1"/>
        <v>0</v>
      </c>
      <c r="G30" s="32">
        <f t="shared" si="0"/>
        <v>0</v>
      </c>
      <c r="H30" s="36"/>
    </row>
    <row r="31" spans="1:8" ht="43.5" customHeight="1">
      <c r="A31" s="31"/>
      <c r="B31" s="27">
        <v>4252</v>
      </c>
      <c r="C31" s="26" t="s">
        <v>42</v>
      </c>
      <c r="D31" s="32">
        <v>31036.9</v>
      </c>
      <c r="E31" s="32">
        <v>31036.9</v>
      </c>
      <c r="F31" s="32">
        <f t="shared" si="1"/>
        <v>0</v>
      </c>
      <c r="G31" s="32">
        <f t="shared" si="0"/>
        <v>0</v>
      </c>
      <c r="H31" s="36"/>
    </row>
    <row r="32" spans="1:8" ht="32.25" customHeight="1">
      <c r="A32" s="31"/>
      <c r="B32" s="27">
        <v>4261</v>
      </c>
      <c r="C32" s="26" t="s">
        <v>25</v>
      </c>
      <c r="D32" s="32">
        <v>555153.1</v>
      </c>
      <c r="E32" s="32">
        <v>555153.1</v>
      </c>
      <c r="F32" s="32">
        <f t="shared" si="1"/>
        <v>0</v>
      </c>
      <c r="G32" s="32">
        <f t="shared" si="0"/>
        <v>0</v>
      </c>
      <c r="H32" s="44"/>
    </row>
    <row r="33" spans="1:8" ht="39" customHeight="1">
      <c r="A33" s="31"/>
      <c r="B33" s="27">
        <v>4264</v>
      </c>
      <c r="C33" s="26" t="s">
        <v>26</v>
      </c>
      <c r="D33" s="32">
        <v>1108149.1</v>
      </c>
      <c r="E33" s="32">
        <v>1108149.1</v>
      </c>
      <c r="F33" s="32">
        <f t="shared" si="1"/>
        <v>0</v>
      </c>
      <c r="G33" s="32">
        <f t="shared" si="0"/>
        <v>0</v>
      </c>
      <c r="H33" s="44"/>
    </row>
    <row r="34" spans="1:8" ht="33" customHeight="1">
      <c r="A34" s="31"/>
      <c r="B34" s="27">
        <v>4267</v>
      </c>
      <c r="C34" s="26" t="s">
        <v>43</v>
      </c>
      <c r="D34" s="32">
        <v>164678.7</v>
      </c>
      <c r="E34" s="32">
        <v>164678.7</v>
      </c>
      <c r="F34" s="32">
        <f t="shared" si="1"/>
        <v>0</v>
      </c>
      <c r="G34" s="32">
        <f t="shared" si="0"/>
        <v>0</v>
      </c>
      <c r="H34" s="36"/>
    </row>
    <row r="35" spans="1:8" ht="31.5" customHeight="1">
      <c r="A35" s="31"/>
      <c r="B35" s="27">
        <v>4269</v>
      </c>
      <c r="C35" s="26" t="s">
        <v>44</v>
      </c>
      <c r="D35" s="32">
        <v>79489.3</v>
      </c>
      <c r="E35" s="32">
        <v>79489.3</v>
      </c>
      <c r="F35" s="32">
        <f t="shared" si="1"/>
        <v>0</v>
      </c>
      <c r="G35" s="32">
        <f t="shared" si="0"/>
        <v>0</v>
      </c>
      <c r="H35" s="36"/>
    </row>
    <row r="36" spans="1:8" ht="46.5" customHeight="1">
      <c r="A36" s="31"/>
      <c r="B36" s="27">
        <v>4621</v>
      </c>
      <c r="C36" s="26" t="s">
        <v>45</v>
      </c>
      <c r="D36" s="32">
        <v>1139.7</v>
      </c>
      <c r="E36" s="32">
        <v>1139.7</v>
      </c>
      <c r="F36" s="32">
        <f t="shared" si="1"/>
        <v>0</v>
      </c>
      <c r="G36" s="32">
        <f t="shared" si="0"/>
        <v>0</v>
      </c>
      <c r="H36" s="36"/>
    </row>
    <row r="37" spans="1:8" ht="29.25" customHeight="1">
      <c r="A37" s="31"/>
      <c r="B37" s="27">
        <v>4639</v>
      </c>
      <c r="C37" s="26" t="s">
        <v>46</v>
      </c>
      <c r="D37" s="32">
        <v>14936.2</v>
      </c>
      <c r="E37" s="32">
        <v>14936.2</v>
      </c>
      <c r="F37" s="32">
        <f t="shared" si="1"/>
        <v>0</v>
      </c>
      <c r="G37" s="32">
        <f t="shared" si="0"/>
        <v>0</v>
      </c>
      <c r="H37" s="36"/>
    </row>
    <row r="38" spans="1:8" ht="64.5" customHeight="1">
      <c r="A38" s="31"/>
      <c r="B38" s="27">
        <v>4711</v>
      </c>
      <c r="C38" s="26" t="s">
        <v>47</v>
      </c>
      <c r="D38" s="32">
        <v>12500</v>
      </c>
      <c r="E38" s="32">
        <v>12500</v>
      </c>
      <c r="F38" s="32">
        <f t="shared" si="1"/>
        <v>0</v>
      </c>
      <c r="G38" s="32">
        <f t="shared" si="0"/>
        <v>0</v>
      </c>
      <c r="H38" s="36"/>
    </row>
    <row r="39" spans="1:8" ht="47.25" customHeight="1">
      <c r="A39" s="31"/>
      <c r="B39" s="27">
        <v>4712</v>
      </c>
      <c r="C39" s="26" t="s">
        <v>48</v>
      </c>
      <c r="D39" s="32">
        <v>11000</v>
      </c>
      <c r="E39" s="32">
        <v>11000</v>
      </c>
      <c r="F39" s="32">
        <f t="shared" si="1"/>
        <v>0</v>
      </c>
      <c r="G39" s="32">
        <f t="shared" si="0"/>
        <v>0</v>
      </c>
      <c r="H39" s="36"/>
    </row>
    <row r="40" spans="1:8" ht="30" customHeight="1">
      <c r="A40" s="31"/>
      <c r="B40" s="27">
        <v>4729</v>
      </c>
      <c r="C40" s="26" t="s">
        <v>27</v>
      </c>
      <c r="D40" s="32">
        <v>619834.1</v>
      </c>
      <c r="E40" s="32">
        <v>619834.1</v>
      </c>
      <c r="F40" s="32">
        <f t="shared" si="1"/>
        <v>0</v>
      </c>
      <c r="G40" s="32">
        <f t="shared" si="0"/>
        <v>0</v>
      </c>
      <c r="H40" s="36"/>
    </row>
    <row r="41" spans="1:8" ht="30" customHeight="1">
      <c r="A41" s="31"/>
      <c r="B41" s="27">
        <v>4822</v>
      </c>
      <c r="C41" s="26" t="s">
        <v>49</v>
      </c>
      <c r="D41" s="32">
        <v>2100</v>
      </c>
      <c r="E41" s="32">
        <v>2100</v>
      </c>
      <c r="F41" s="32">
        <f t="shared" si="1"/>
        <v>0</v>
      </c>
      <c r="G41" s="32">
        <f t="shared" si="0"/>
        <v>0</v>
      </c>
      <c r="H41" s="36"/>
    </row>
    <row r="42" spans="1:8" ht="30" customHeight="1">
      <c r="A42" s="31"/>
      <c r="B42" s="27">
        <v>4823</v>
      </c>
      <c r="C42" s="26" t="s">
        <v>50</v>
      </c>
      <c r="D42" s="32">
        <v>21863</v>
      </c>
      <c r="E42" s="32">
        <v>21863</v>
      </c>
      <c r="F42" s="32">
        <f t="shared" si="1"/>
        <v>0</v>
      </c>
      <c r="G42" s="32">
        <f t="shared" si="0"/>
        <v>0</v>
      </c>
      <c r="H42" s="36"/>
    </row>
    <row r="43" spans="1:8" ht="30" customHeight="1">
      <c r="A43" s="31"/>
      <c r="B43" s="27">
        <v>4861</v>
      </c>
      <c r="C43" s="26" t="s">
        <v>51</v>
      </c>
      <c r="D43" s="32">
        <v>164614.8</v>
      </c>
      <c r="E43" s="32">
        <v>164614.8</v>
      </c>
      <c r="F43" s="32">
        <f t="shared" si="1"/>
        <v>0</v>
      </c>
      <c r="G43" s="32">
        <f t="shared" si="0"/>
        <v>0</v>
      </c>
      <c r="H43" s="36"/>
    </row>
    <row r="44" spans="1:8" ht="32.25" customHeight="1" hidden="1">
      <c r="A44" s="31"/>
      <c r="B44" s="27"/>
      <c r="C44" s="26"/>
      <c r="D44" s="32"/>
      <c r="E44" s="32"/>
      <c r="F44" s="32"/>
      <c r="G44" s="32" t="e">
        <f t="shared" si="0"/>
        <v>#DIV/0!</v>
      </c>
      <c r="H44" s="36"/>
    </row>
    <row r="45" spans="1:8" ht="27">
      <c r="A45" s="31"/>
      <c r="B45" s="27"/>
      <c r="C45" s="26" t="s">
        <v>79</v>
      </c>
      <c r="D45" s="32">
        <v>0</v>
      </c>
      <c r="E45" s="32">
        <v>0</v>
      </c>
      <c r="F45" s="32">
        <v>0</v>
      </c>
      <c r="G45" s="32"/>
      <c r="H45" s="36"/>
    </row>
    <row r="46" spans="1:8" ht="25.5" customHeight="1">
      <c r="A46" s="31"/>
      <c r="B46" s="27"/>
      <c r="C46" s="6" t="s">
        <v>80</v>
      </c>
      <c r="D46" s="39">
        <f>D9+D45</f>
        <v>36308046.900000006</v>
      </c>
      <c r="E46" s="39">
        <f>E9+E45</f>
        <v>36485560.00000001</v>
      </c>
      <c r="F46" s="39">
        <f>F9+F45</f>
        <v>177513.1000000015</v>
      </c>
      <c r="G46" s="39">
        <f t="shared" si="0"/>
        <v>0.4889084243195754</v>
      </c>
      <c r="H46" s="36"/>
    </row>
    <row r="47" spans="1:8" ht="187.5" customHeight="1">
      <c r="A47" s="42">
        <v>2</v>
      </c>
      <c r="B47" s="6"/>
      <c r="C47" s="38" t="s">
        <v>82</v>
      </c>
      <c r="D47" s="39">
        <f>D48+D49+D50+D51+D52+D53+D54+D55</f>
        <v>2024748.6</v>
      </c>
      <c r="E47" s="39">
        <f>E48+E49+E50+E51+E52+E53+E54+E55</f>
        <v>2836329.6999999997</v>
      </c>
      <c r="F47" s="39">
        <f aca="true" t="shared" si="2" ref="F47:F69">E47-D47</f>
        <v>811581.0999999996</v>
      </c>
      <c r="G47" s="39">
        <f t="shared" si="0"/>
        <v>40.08305524942699</v>
      </c>
      <c r="H47" s="44" t="s">
        <v>85</v>
      </c>
    </row>
    <row r="48" spans="1:8" ht="189" customHeight="1">
      <c r="A48" s="31"/>
      <c r="B48" s="27">
        <v>4111</v>
      </c>
      <c r="C48" s="26" t="s">
        <v>15</v>
      </c>
      <c r="D48" s="32">
        <v>1868249.6</v>
      </c>
      <c r="E48" s="32">
        <v>2675085</v>
      </c>
      <c r="F48" s="32">
        <f t="shared" si="2"/>
        <v>806835.3999999999</v>
      </c>
      <c r="G48" s="32">
        <f t="shared" si="0"/>
        <v>43.186702676130636</v>
      </c>
      <c r="H48" s="44"/>
    </row>
    <row r="49" spans="1:8" ht="86.25" customHeight="1" hidden="1">
      <c r="A49" s="31"/>
      <c r="B49" s="27">
        <v>4115</v>
      </c>
      <c r="C49" s="26" t="s">
        <v>17</v>
      </c>
      <c r="D49" s="32"/>
      <c r="E49" s="32"/>
      <c r="F49" s="32">
        <f t="shared" si="2"/>
        <v>0</v>
      </c>
      <c r="G49" s="32" t="e">
        <f t="shared" si="0"/>
        <v>#DIV/0!</v>
      </c>
      <c r="H49" s="36" t="s">
        <v>66</v>
      </c>
    </row>
    <row r="50" spans="1:8" ht="22.5" customHeight="1">
      <c r="A50" s="31"/>
      <c r="B50" s="27">
        <v>4213</v>
      </c>
      <c r="C50" s="26" t="s">
        <v>19</v>
      </c>
      <c r="D50" s="32">
        <v>140</v>
      </c>
      <c r="E50" s="32">
        <v>140</v>
      </c>
      <c r="F50" s="32">
        <f t="shared" si="2"/>
        <v>0</v>
      </c>
      <c r="G50" s="32">
        <f t="shared" si="0"/>
        <v>0</v>
      </c>
      <c r="H50" s="44"/>
    </row>
    <row r="51" spans="1:8" ht="51" customHeight="1">
      <c r="A51" s="31"/>
      <c r="B51" s="27">
        <v>4214</v>
      </c>
      <c r="C51" s="26" t="s">
        <v>20</v>
      </c>
      <c r="D51" s="32">
        <v>993.2</v>
      </c>
      <c r="E51" s="32">
        <v>1236.9</v>
      </c>
      <c r="F51" s="32">
        <f t="shared" si="2"/>
        <v>243.70000000000005</v>
      </c>
      <c r="G51" s="32">
        <f>E51/D51%-100</f>
        <v>24.536850583971002</v>
      </c>
      <c r="H51" s="44"/>
    </row>
    <row r="52" spans="1:8" ht="27" customHeight="1">
      <c r="A52" s="31"/>
      <c r="B52" s="27">
        <v>4221</v>
      </c>
      <c r="C52" s="26" t="s">
        <v>23</v>
      </c>
      <c r="D52" s="32">
        <v>15000</v>
      </c>
      <c r="E52" s="32">
        <v>12905.8</v>
      </c>
      <c r="F52" s="32">
        <f t="shared" si="2"/>
        <v>-2094.2000000000007</v>
      </c>
      <c r="G52" s="32">
        <f>E52/D52%-100</f>
        <v>-13.961333333333343</v>
      </c>
      <c r="H52" s="44"/>
    </row>
    <row r="53" spans="1:8" ht="30.75" customHeight="1">
      <c r="A53" s="31"/>
      <c r="B53" s="27">
        <v>4261</v>
      </c>
      <c r="C53" s="26" t="s">
        <v>25</v>
      </c>
      <c r="D53" s="32">
        <v>59289.2</v>
      </c>
      <c r="E53" s="32">
        <v>54537.6</v>
      </c>
      <c r="F53" s="32">
        <f t="shared" si="2"/>
        <v>-4751.5999999999985</v>
      </c>
      <c r="G53" s="32">
        <f>E53/D53%-100</f>
        <v>-8.014275787158525</v>
      </c>
      <c r="H53" s="44"/>
    </row>
    <row r="54" spans="1:8" ht="49.5" customHeight="1">
      <c r="A54" s="31"/>
      <c r="B54" s="27">
        <v>4264</v>
      </c>
      <c r="C54" s="26" t="s">
        <v>26</v>
      </c>
      <c r="D54" s="32">
        <v>28392.1</v>
      </c>
      <c r="E54" s="32">
        <v>33602.5</v>
      </c>
      <c r="F54" s="32">
        <f t="shared" si="2"/>
        <v>5210.4000000000015</v>
      </c>
      <c r="G54" s="32">
        <f>E54/D54%-100</f>
        <v>18.351583715188383</v>
      </c>
      <c r="H54" s="44"/>
    </row>
    <row r="55" spans="1:8" ht="110.25" customHeight="1">
      <c r="A55" s="31"/>
      <c r="B55" s="27">
        <v>4729</v>
      </c>
      <c r="C55" s="26" t="s">
        <v>27</v>
      </c>
      <c r="D55" s="32">
        <v>52684.5</v>
      </c>
      <c r="E55" s="32">
        <v>58821.9</v>
      </c>
      <c r="F55" s="32">
        <f t="shared" si="2"/>
        <v>6137.4000000000015</v>
      </c>
      <c r="G55" s="32">
        <f>E55/D55%-100</f>
        <v>11.649346582011788</v>
      </c>
      <c r="H55" s="44" t="s">
        <v>76</v>
      </c>
    </row>
    <row r="56" spans="1:8" ht="72.75" customHeight="1">
      <c r="A56" s="42">
        <v>3</v>
      </c>
      <c r="B56" s="5"/>
      <c r="C56" s="40" t="s">
        <v>65</v>
      </c>
      <c r="D56" s="39">
        <f>D57+D60+D63</f>
        <v>1058426.4</v>
      </c>
      <c r="E56" s="39">
        <f>E57+E60+E63</f>
        <v>1061940.8</v>
      </c>
      <c r="F56" s="39">
        <f t="shared" si="2"/>
        <v>3514.4000000001397</v>
      </c>
      <c r="G56" s="39">
        <f t="shared" si="0"/>
        <v>0.33204009272634494</v>
      </c>
      <c r="H56" s="35" t="s">
        <v>77</v>
      </c>
    </row>
    <row r="57" spans="1:8" ht="34.5" customHeight="1" hidden="1">
      <c r="A57" s="31"/>
      <c r="B57" s="27"/>
      <c r="C57" s="38" t="s">
        <v>6</v>
      </c>
      <c r="D57" s="33">
        <f>D58+D59</f>
        <v>745515.7</v>
      </c>
      <c r="E57" s="33">
        <f>E58+E59</f>
        <v>747874.7</v>
      </c>
      <c r="F57" s="33">
        <f t="shared" si="2"/>
        <v>2359</v>
      </c>
      <c r="G57" s="33">
        <f t="shared" si="0"/>
        <v>0.3164252610642535</v>
      </c>
      <c r="H57" s="36"/>
    </row>
    <row r="58" spans="1:8" ht="33.75" customHeight="1" hidden="1">
      <c r="A58" s="31"/>
      <c r="B58" s="27">
        <v>4727</v>
      </c>
      <c r="C58" s="26" t="s">
        <v>54</v>
      </c>
      <c r="D58" s="32">
        <v>12720</v>
      </c>
      <c r="E58" s="32">
        <v>12480</v>
      </c>
      <c r="F58" s="32">
        <f t="shared" si="2"/>
        <v>-240</v>
      </c>
      <c r="G58" s="32">
        <f t="shared" si="0"/>
        <v>-1.8867924528301927</v>
      </c>
      <c r="H58" s="36" t="s">
        <v>61</v>
      </c>
    </row>
    <row r="59" spans="1:8" ht="16.5" customHeight="1" hidden="1">
      <c r="A59" s="31"/>
      <c r="B59" s="27">
        <v>4729</v>
      </c>
      <c r="C59" s="26" t="s">
        <v>55</v>
      </c>
      <c r="D59" s="32">
        <v>732795.7</v>
      </c>
      <c r="E59" s="32">
        <v>735394.7</v>
      </c>
      <c r="F59" s="32">
        <f t="shared" si="2"/>
        <v>2599</v>
      </c>
      <c r="G59" s="32">
        <f t="shared" si="0"/>
        <v>0.35466911173196536</v>
      </c>
      <c r="H59" s="36"/>
    </row>
    <row r="60" spans="1:8" ht="30.75" customHeight="1" hidden="1">
      <c r="A60" s="31"/>
      <c r="B60" s="27"/>
      <c r="C60" s="38" t="s">
        <v>7</v>
      </c>
      <c r="D60" s="33">
        <f>D61+D62</f>
        <v>176089.1</v>
      </c>
      <c r="E60" s="33">
        <f>E61+E62</f>
        <v>176716.8</v>
      </c>
      <c r="F60" s="33">
        <f t="shared" si="2"/>
        <v>627.6999999999825</v>
      </c>
      <c r="G60" s="33">
        <f t="shared" si="0"/>
        <v>0.356467265719445</v>
      </c>
      <c r="H60" s="36"/>
    </row>
    <row r="61" spans="1:8" ht="17.25" customHeight="1" hidden="1">
      <c r="A61" s="31"/>
      <c r="B61" s="27">
        <v>4727</v>
      </c>
      <c r="C61" s="26" t="s">
        <v>56</v>
      </c>
      <c r="D61" s="32">
        <v>5871</v>
      </c>
      <c r="E61" s="32">
        <v>6213</v>
      </c>
      <c r="F61" s="32">
        <f t="shared" si="2"/>
        <v>342</v>
      </c>
      <c r="G61" s="32">
        <f t="shared" si="0"/>
        <v>5.825242718446603</v>
      </c>
      <c r="H61" s="36"/>
    </row>
    <row r="62" spans="1:8" ht="17.25" customHeight="1" hidden="1">
      <c r="A62" s="31"/>
      <c r="B62" s="27">
        <v>4729</v>
      </c>
      <c r="C62" s="26" t="s">
        <v>55</v>
      </c>
      <c r="D62" s="32">
        <v>170218.1</v>
      </c>
      <c r="E62" s="32">
        <v>170503.8</v>
      </c>
      <c r="F62" s="32">
        <f t="shared" si="2"/>
        <v>285.69999999998254</v>
      </c>
      <c r="G62" s="32">
        <f t="shared" si="0"/>
        <v>0.16784349020461775</v>
      </c>
      <c r="H62" s="36"/>
    </row>
    <row r="63" spans="1:8" ht="36" customHeight="1" hidden="1">
      <c r="A63" s="31"/>
      <c r="B63" s="27"/>
      <c r="C63" s="38" t="s">
        <v>8</v>
      </c>
      <c r="D63" s="33">
        <f>D64+D65</f>
        <v>136821.6</v>
      </c>
      <c r="E63" s="33">
        <f>E64+E65</f>
        <v>137349.3</v>
      </c>
      <c r="F63" s="33">
        <f t="shared" si="2"/>
        <v>527.6999999999825</v>
      </c>
      <c r="G63" s="33">
        <f t="shared" si="0"/>
        <v>0.3856847164482673</v>
      </c>
      <c r="H63" s="36"/>
    </row>
    <row r="64" spans="1:8" ht="19.5" customHeight="1" hidden="1">
      <c r="A64" s="31"/>
      <c r="B64" s="27">
        <v>4727</v>
      </c>
      <c r="C64" s="26" t="s">
        <v>57</v>
      </c>
      <c r="D64" s="32">
        <v>3348</v>
      </c>
      <c r="E64" s="32">
        <v>3348</v>
      </c>
      <c r="F64" s="32">
        <f t="shared" si="2"/>
        <v>0</v>
      </c>
      <c r="G64" s="32">
        <f t="shared" si="0"/>
        <v>0</v>
      </c>
      <c r="H64" s="36"/>
    </row>
    <row r="65" spans="1:8" ht="48.75" customHeight="1" hidden="1">
      <c r="A65" s="31"/>
      <c r="B65" s="27">
        <v>4729</v>
      </c>
      <c r="C65" s="26" t="s">
        <v>58</v>
      </c>
      <c r="D65" s="32">
        <v>133473.6</v>
      </c>
      <c r="E65" s="32">
        <v>134001.3</v>
      </c>
      <c r="F65" s="32">
        <f t="shared" si="2"/>
        <v>527.6999999999825</v>
      </c>
      <c r="G65" s="32">
        <f t="shared" si="0"/>
        <v>0.3953590822454629</v>
      </c>
      <c r="H65" s="36" t="s">
        <v>62</v>
      </c>
    </row>
    <row r="66" spans="1:8" ht="38.25" customHeight="1">
      <c r="A66" s="42">
        <v>4</v>
      </c>
      <c r="B66" s="5">
        <v>4269</v>
      </c>
      <c r="C66" s="40" t="s">
        <v>52</v>
      </c>
      <c r="D66" s="39">
        <v>236230</v>
      </c>
      <c r="E66" s="39">
        <v>236230</v>
      </c>
      <c r="F66" s="39">
        <f t="shared" si="2"/>
        <v>0</v>
      </c>
      <c r="G66" s="39">
        <f t="shared" si="0"/>
        <v>0</v>
      </c>
      <c r="H66" s="36"/>
    </row>
    <row r="67" spans="1:8" ht="42" customHeight="1">
      <c r="A67" s="42">
        <v>5</v>
      </c>
      <c r="B67" s="5">
        <v>4266</v>
      </c>
      <c r="C67" s="40" t="s">
        <v>83</v>
      </c>
      <c r="D67" s="39">
        <v>73710</v>
      </c>
      <c r="E67" s="39">
        <v>73710</v>
      </c>
      <c r="F67" s="39">
        <f>E67-D67</f>
        <v>0</v>
      </c>
      <c r="G67" s="39">
        <f>E67/D67%-100</f>
        <v>0</v>
      </c>
      <c r="H67" s="34"/>
    </row>
    <row r="68" spans="1:8" ht="93" customHeight="1">
      <c r="A68" s="42">
        <v>6</v>
      </c>
      <c r="B68" s="5"/>
      <c r="C68" s="40" t="s">
        <v>67</v>
      </c>
      <c r="D68" s="39"/>
      <c r="E68" s="39">
        <v>130054.8</v>
      </c>
      <c r="F68" s="39">
        <f>E68-D68</f>
        <v>130054.8</v>
      </c>
      <c r="G68" s="39"/>
      <c r="H68" s="36" t="s">
        <v>78</v>
      </c>
    </row>
    <row r="69" spans="1:8" ht="22.5" customHeight="1">
      <c r="A69" s="37"/>
      <c r="B69" s="5"/>
      <c r="C69" s="6" t="s">
        <v>53</v>
      </c>
      <c r="D69" s="39">
        <f>D46+D47+D56+D66+D67+D68</f>
        <v>39701161.900000006</v>
      </c>
      <c r="E69" s="39">
        <f>E46+E47+E56+E66+E67+E68</f>
        <v>40823825.300000004</v>
      </c>
      <c r="F69" s="39">
        <f t="shared" si="2"/>
        <v>1122663.3999999985</v>
      </c>
      <c r="G69" s="39">
        <f t="shared" si="0"/>
        <v>2.827784745513952</v>
      </c>
      <c r="H69" s="36"/>
    </row>
    <row r="70" spans="1:8" ht="11.25" customHeight="1">
      <c r="A70" s="31"/>
      <c r="B70" s="27"/>
      <c r="C70" s="4"/>
      <c r="D70" s="32"/>
      <c r="E70" s="32"/>
      <c r="F70" s="32"/>
      <c r="G70" s="32"/>
      <c r="H70" s="36"/>
    </row>
    <row r="71" spans="1:8" ht="33" customHeight="1" hidden="1">
      <c r="A71" s="14"/>
      <c r="B71" s="57" t="s">
        <v>5</v>
      </c>
      <c r="C71" s="58"/>
      <c r="D71" s="58"/>
      <c r="E71" s="59"/>
      <c r="F71" s="15"/>
      <c r="G71" s="15"/>
      <c r="H71" s="15"/>
    </row>
    <row r="72" spans="1:8" ht="15.75" customHeight="1" hidden="1">
      <c r="A72" s="15"/>
      <c r="B72" s="13">
        <v>4214</v>
      </c>
      <c r="C72" s="11" t="s">
        <v>2</v>
      </c>
      <c r="D72" s="11"/>
      <c r="E72" s="16">
        <f>E73</f>
        <v>0</v>
      </c>
      <c r="F72" s="16">
        <f>F73</f>
        <v>0</v>
      </c>
      <c r="G72" s="16"/>
      <c r="H72" s="16">
        <f>H73</f>
        <v>0</v>
      </c>
    </row>
    <row r="73" spans="1:8" ht="14.25" hidden="1">
      <c r="A73" s="15"/>
      <c r="B73" s="13"/>
      <c r="C73" s="11" t="s">
        <v>9</v>
      </c>
      <c r="D73" s="11"/>
      <c r="E73" s="17">
        <f>E74+E75</f>
        <v>0</v>
      </c>
      <c r="F73" s="17">
        <f>F74+F75</f>
        <v>0</v>
      </c>
      <c r="G73" s="17"/>
      <c r="H73" s="17">
        <f>H74+H75</f>
        <v>0</v>
      </c>
    </row>
    <row r="74" spans="1:8" ht="25.5" customHeight="1" hidden="1">
      <c r="A74" s="15"/>
      <c r="B74" s="13"/>
      <c r="C74" s="11" t="s">
        <v>11</v>
      </c>
      <c r="D74" s="11"/>
      <c r="E74" s="17"/>
      <c r="F74" s="17"/>
      <c r="G74" s="17"/>
      <c r="H74" s="17"/>
    </row>
    <row r="75" spans="1:8" ht="42.75" hidden="1">
      <c r="A75" s="15"/>
      <c r="B75" s="13"/>
      <c r="C75" s="11" t="s">
        <v>12</v>
      </c>
      <c r="D75" s="11"/>
      <c r="E75" s="17"/>
      <c r="F75" s="17"/>
      <c r="G75" s="17"/>
      <c r="H75" s="17"/>
    </row>
    <row r="76" spans="1:8" ht="28.5" hidden="1">
      <c r="A76" s="15"/>
      <c r="B76" s="13">
        <v>4261</v>
      </c>
      <c r="C76" s="11" t="s">
        <v>3</v>
      </c>
      <c r="D76" s="11"/>
      <c r="E76" s="18">
        <f>E77</f>
        <v>0</v>
      </c>
      <c r="F76" s="18">
        <f>F77</f>
        <v>0</v>
      </c>
      <c r="G76" s="18"/>
      <c r="H76" s="18">
        <f>H77</f>
        <v>0</v>
      </c>
    </row>
    <row r="77" spans="1:9" ht="14.25" hidden="1">
      <c r="A77" s="15"/>
      <c r="B77" s="13"/>
      <c r="C77" s="19" t="s">
        <v>4</v>
      </c>
      <c r="D77" s="19"/>
      <c r="E77" s="20">
        <f>E78+E79</f>
        <v>0</v>
      </c>
      <c r="F77" s="20">
        <f>F78+F79</f>
        <v>0</v>
      </c>
      <c r="G77" s="20"/>
      <c r="H77" s="20">
        <f>H78+H79</f>
        <v>0</v>
      </c>
      <c r="I77" s="2"/>
    </row>
    <row r="78" spans="1:9" ht="24" customHeight="1" hidden="1">
      <c r="A78" s="15"/>
      <c r="B78" s="13"/>
      <c r="C78" s="11" t="s">
        <v>11</v>
      </c>
      <c r="D78" s="11"/>
      <c r="E78" s="21"/>
      <c r="F78" s="21"/>
      <c r="G78" s="21"/>
      <c r="H78" s="21"/>
      <c r="I78" s="3"/>
    </row>
    <row r="79" spans="1:8" ht="33.75" customHeight="1" hidden="1">
      <c r="A79" s="15"/>
      <c r="B79" s="13"/>
      <c r="C79" s="11" t="s">
        <v>12</v>
      </c>
      <c r="D79" s="11"/>
      <c r="E79" s="21"/>
      <c r="F79" s="21"/>
      <c r="G79" s="21"/>
      <c r="H79" s="12"/>
    </row>
    <row r="80" spans="1:8" ht="22.5" customHeight="1" hidden="1">
      <c r="A80" s="15"/>
      <c r="B80" s="13"/>
      <c r="C80" s="22" t="s">
        <v>10</v>
      </c>
      <c r="D80" s="22"/>
      <c r="E80" s="23">
        <f>E72+E76</f>
        <v>0</v>
      </c>
      <c r="F80" s="23">
        <f>F72+F76</f>
        <v>0</v>
      </c>
      <c r="G80" s="23"/>
      <c r="H80" s="23">
        <f>H72+H76</f>
        <v>0</v>
      </c>
    </row>
    <row r="81" spans="1:8" ht="12.75">
      <c r="A81" s="10"/>
      <c r="B81" s="24"/>
      <c r="C81" s="24"/>
      <c r="D81" s="24"/>
      <c r="E81" s="24"/>
      <c r="F81" s="10"/>
      <c r="G81" s="10"/>
      <c r="H81" s="10"/>
    </row>
    <row r="82" spans="1:8" ht="12.75">
      <c r="A82" s="10"/>
      <c r="B82" s="24"/>
      <c r="C82" s="24"/>
      <c r="D82" s="24"/>
      <c r="E82" s="24"/>
      <c r="F82" s="10"/>
      <c r="G82" s="10"/>
      <c r="H82" s="10"/>
    </row>
    <row r="83" spans="1:8" ht="36.75" customHeight="1">
      <c r="A83" s="10"/>
      <c r="B83" s="24"/>
      <c r="C83" s="24"/>
      <c r="D83" s="24"/>
      <c r="E83" s="24"/>
      <c r="F83" s="10"/>
      <c r="G83" s="10"/>
      <c r="H83" s="43" t="s">
        <v>86</v>
      </c>
    </row>
    <row r="84" spans="1:8" ht="12.75">
      <c r="A84" s="10"/>
      <c r="B84" s="24"/>
      <c r="C84" s="24"/>
      <c r="D84" s="24"/>
      <c r="E84" s="24"/>
      <c r="F84" s="10"/>
      <c r="G84" s="10"/>
      <c r="H84" s="10"/>
    </row>
    <row r="85" spans="1:8" ht="12.75">
      <c r="A85" s="10"/>
      <c r="B85" s="24"/>
      <c r="C85" s="24"/>
      <c r="D85" s="24"/>
      <c r="E85" s="24"/>
      <c r="F85" s="10"/>
      <c r="G85" s="10"/>
      <c r="H85" s="10"/>
    </row>
    <row r="86" spans="1:8" ht="12.75">
      <c r="A86" s="10"/>
      <c r="B86" s="24"/>
      <c r="C86" s="24"/>
      <c r="D86" s="24"/>
      <c r="E86" s="24"/>
      <c r="F86" s="10"/>
      <c r="G86" s="10"/>
      <c r="H86" s="10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</sheetData>
  <sheetProtection/>
  <mergeCells count="11">
    <mergeCell ref="D5:D6"/>
    <mergeCell ref="E5:E6"/>
    <mergeCell ref="F5:G5"/>
    <mergeCell ref="H5:H6"/>
    <mergeCell ref="A1:H1"/>
    <mergeCell ref="H8:H9"/>
    <mergeCell ref="B71:E71"/>
    <mergeCell ref="A2:H2"/>
    <mergeCell ref="A5:A6"/>
    <mergeCell ref="B5:B6"/>
    <mergeCell ref="C5:C6"/>
  </mergeCells>
  <printOptions/>
  <pageMargins left="0.2" right="0.2" top="0.24" bottom="0.25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FIN-USER1</dc:creator>
  <cp:keywords/>
  <dc:description/>
  <cp:lastModifiedBy>Administrator</cp:lastModifiedBy>
  <cp:lastPrinted>2016-01-25T11:45:27Z</cp:lastPrinted>
  <dcterms:created xsi:type="dcterms:W3CDTF">2005-01-17T11:20:22Z</dcterms:created>
  <dcterms:modified xsi:type="dcterms:W3CDTF">2016-02-01T07:18:33Z</dcterms:modified>
  <cp:category/>
  <cp:version/>
  <cp:contentType/>
  <cp:contentStatus/>
</cp:coreProperties>
</file>